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hlab5\03_庶務課\荻野\各種調査報告\財務書類\平成28年度決算分\公表用\"/>
    </mc:Choice>
  </mc:AlternateContent>
  <bookViews>
    <workbookView xWindow="0" yWindow="0" windowWidth="28800" windowHeight="12210"/>
  </bookViews>
  <sheets>
    <sheet name="現金預金明細書" sheetId="1" r:id="rId1"/>
    <sheet name="投資その他の資産明細表" sheetId="2" r:id="rId2"/>
    <sheet name="有形・無形固定資産等明細表" sheetId="3" r:id="rId3"/>
    <sheet name="地方債明細表" sheetId="4" r:id="rId4"/>
    <sheet name="引当金明細表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A3" i="5"/>
  <c r="G13" i="5"/>
  <c r="F13" i="5"/>
  <c r="D13" i="5"/>
  <c r="C13" i="5"/>
  <c r="B13" i="5"/>
  <c r="H12" i="5"/>
  <c r="E12" i="5"/>
  <c r="I12" i="5" s="1"/>
  <c r="J12" i="5" s="1"/>
  <c r="H11" i="5"/>
  <c r="E11" i="5"/>
  <c r="I11" i="5" s="1"/>
  <c r="J11" i="5" s="1"/>
  <c r="H10" i="5"/>
  <c r="E10" i="5"/>
  <c r="I10" i="5" s="1"/>
  <c r="J10" i="5" s="1"/>
  <c r="H9" i="5"/>
  <c r="E9" i="5"/>
  <c r="I9" i="5" s="1"/>
  <c r="J9" i="5" s="1"/>
  <c r="H8" i="5"/>
  <c r="H13" i="5" s="1"/>
  <c r="E8" i="5"/>
  <c r="E13" i="5" s="1"/>
  <c r="I5" i="4"/>
  <c r="A3" i="4"/>
  <c r="G10" i="4"/>
  <c r="F10" i="4"/>
  <c r="D10" i="4"/>
  <c r="C10" i="4"/>
  <c r="B10" i="4"/>
  <c r="H9" i="4"/>
  <c r="E9" i="4"/>
  <c r="I9" i="4" s="1"/>
  <c r="H8" i="4"/>
  <c r="E8" i="4"/>
  <c r="R5" i="3"/>
  <c r="A3" i="3"/>
  <c r="Q29" i="3"/>
  <c r="K29" i="3"/>
  <c r="R29" i="3" s="1"/>
  <c r="P28" i="3"/>
  <c r="O28" i="3"/>
  <c r="N28" i="3"/>
  <c r="M28" i="3"/>
  <c r="L28" i="3"/>
  <c r="Q28" i="3" s="1"/>
  <c r="J28" i="3"/>
  <c r="I28" i="3"/>
  <c r="H28" i="3"/>
  <c r="G28" i="3"/>
  <c r="F28" i="3"/>
  <c r="K28" i="3" s="1"/>
  <c r="E28" i="3"/>
  <c r="R27" i="3"/>
  <c r="Q27" i="3"/>
  <c r="K27" i="3"/>
  <c r="Q26" i="3"/>
  <c r="K26" i="3"/>
  <c r="R26" i="3" s="1"/>
  <c r="R24" i="3"/>
  <c r="Q24" i="3"/>
  <c r="K24" i="3"/>
  <c r="Q23" i="3"/>
  <c r="K23" i="3"/>
  <c r="R23" i="3" s="1"/>
  <c r="Q22" i="3"/>
  <c r="K22" i="3"/>
  <c r="R22" i="3" s="1"/>
  <c r="Q21" i="3"/>
  <c r="K21" i="3"/>
  <c r="R21" i="3" s="1"/>
  <c r="R20" i="3"/>
  <c r="Q20" i="3"/>
  <c r="K20" i="3"/>
  <c r="Q19" i="3"/>
  <c r="K19" i="3"/>
  <c r="R19" i="3" s="1"/>
  <c r="P18" i="3"/>
  <c r="P25" i="3" s="1"/>
  <c r="P30" i="3" s="1"/>
  <c r="O18" i="3"/>
  <c r="N18" i="3"/>
  <c r="M18" i="3"/>
  <c r="L18" i="3"/>
  <c r="L25" i="3" s="1"/>
  <c r="J18" i="3"/>
  <c r="I18" i="3"/>
  <c r="H18" i="3"/>
  <c r="H25" i="3" s="1"/>
  <c r="H30" i="3" s="1"/>
  <c r="G18" i="3"/>
  <c r="F18" i="3"/>
  <c r="K18" i="3" s="1"/>
  <c r="E18" i="3"/>
  <c r="R17" i="3"/>
  <c r="Q17" i="3"/>
  <c r="K17" i="3"/>
  <c r="Q16" i="3"/>
  <c r="K16" i="3"/>
  <c r="R16" i="3" s="1"/>
  <c r="Q15" i="3"/>
  <c r="K15" i="3"/>
  <c r="R15" i="3" s="1"/>
  <c r="Q14" i="3"/>
  <c r="K14" i="3"/>
  <c r="R14" i="3" s="1"/>
  <c r="R13" i="3"/>
  <c r="Q13" i="3"/>
  <c r="K13" i="3"/>
  <c r="Q12" i="3"/>
  <c r="K12" i="3"/>
  <c r="R12" i="3" s="1"/>
  <c r="Q11" i="3"/>
  <c r="K11" i="3"/>
  <c r="R11" i="3" s="1"/>
  <c r="Q10" i="3"/>
  <c r="K10" i="3"/>
  <c r="R10" i="3" s="1"/>
  <c r="R9" i="3"/>
  <c r="Q9" i="3"/>
  <c r="K9" i="3"/>
  <c r="P8" i="3"/>
  <c r="O8" i="3"/>
  <c r="O25" i="3" s="1"/>
  <c r="O30" i="3" s="1"/>
  <c r="N8" i="3"/>
  <c r="N25" i="3" s="1"/>
  <c r="N30" i="3" s="1"/>
  <c r="M8" i="3"/>
  <c r="Q8" i="3" s="1"/>
  <c r="L8" i="3"/>
  <c r="J8" i="3"/>
  <c r="J25" i="3" s="1"/>
  <c r="J30" i="3" s="1"/>
  <c r="I8" i="3"/>
  <c r="I25" i="3" s="1"/>
  <c r="I30" i="3" s="1"/>
  <c r="H8" i="3"/>
  <c r="G8" i="3"/>
  <c r="G25" i="3" s="1"/>
  <c r="G30" i="3" s="1"/>
  <c r="F8" i="3"/>
  <c r="F25" i="3" s="1"/>
  <c r="E8" i="3"/>
  <c r="E25" i="3" s="1"/>
  <c r="N5" i="2"/>
  <c r="A3" i="2"/>
  <c r="K17" i="2"/>
  <c r="G17" i="2"/>
  <c r="M16" i="2"/>
  <c r="H16" i="2"/>
  <c r="N16" i="2" s="1"/>
  <c r="M15" i="2"/>
  <c r="H15" i="2"/>
  <c r="N15" i="2" s="1"/>
  <c r="N14" i="2"/>
  <c r="M14" i="2"/>
  <c r="H14" i="2"/>
  <c r="L13" i="2"/>
  <c r="K13" i="2"/>
  <c r="J13" i="2"/>
  <c r="I13" i="2"/>
  <c r="M13" i="2" s="1"/>
  <c r="G13" i="2"/>
  <c r="F13" i="2"/>
  <c r="H13" i="2" s="1"/>
  <c r="N13" i="2" s="1"/>
  <c r="E13" i="2"/>
  <c r="M12" i="2"/>
  <c r="H12" i="2"/>
  <c r="N12" i="2" s="1"/>
  <c r="N11" i="2"/>
  <c r="M11" i="2"/>
  <c r="H11" i="2"/>
  <c r="N10" i="2"/>
  <c r="M10" i="2"/>
  <c r="H10" i="2"/>
  <c r="M9" i="2"/>
  <c r="H9" i="2"/>
  <c r="N9" i="2" s="1"/>
  <c r="L8" i="2"/>
  <c r="L17" i="2" s="1"/>
  <c r="K8" i="2"/>
  <c r="J8" i="2"/>
  <c r="J17" i="2" s="1"/>
  <c r="I8" i="2"/>
  <c r="I17" i="2" s="1"/>
  <c r="H8" i="2"/>
  <c r="H17" i="2" s="1"/>
  <c r="G8" i="2"/>
  <c r="F8" i="2"/>
  <c r="F17" i="2" s="1"/>
  <c r="E8" i="2"/>
  <c r="E17" i="2" s="1"/>
  <c r="D11" i="1"/>
  <c r="C11" i="1"/>
  <c r="B11" i="1"/>
  <c r="E10" i="1"/>
  <c r="E8" i="1"/>
  <c r="H10" i="4" l="1"/>
  <c r="E10" i="4"/>
  <c r="I8" i="4"/>
  <c r="I10" i="4" s="1"/>
  <c r="I8" i="5"/>
  <c r="E30" i="3"/>
  <c r="F30" i="3"/>
  <c r="K25" i="3"/>
  <c r="K30" i="3" s="1"/>
  <c r="L30" i="3"/>
  <c r="R28" i="3"/>
  <c r="Q18" i="3"/>
  <c r="R18" i="3" s="1"/>
  <c r="M25" i="3"/>
  <c r="M30" i="3" s="1"/>
  <c r="K8" i="3"/>
  <c r="R8" i="3" s="1"/>
  <c r="M8" i="2"/>
  <c r="M17" i="2" s="1"/>
  <c r="N8" i="2"/>
  <c r="N17" i="2" s="1"/>
  <c r="E11" i="1"/>
  <c r="I13" i="5" l="1"/>
  <c r="J13" i="5" s="1"/>
  <c r="J8" i="5"/>
  <c r="Q25" i="3"/>
  <c r="Q30" i="3" l="1"/>
  <c r="R30" i="3" s="1"/>
  <c r="R25" i="3"/>
</calcChain>
</file>

<file path=xl/sharedStrings.xml><?xml version="1.0" encoding="utf-8"?>
<sst xmlns="http://schemas.openxmlformats.org/spreadsheetml/2006/main" count="120" uniqueCount="88">
  <si>
    <t>現金預金明細表</t>
    <phoneticPr fontId="6"/>
  </si>
  <si>
    <t>前年度繰越額</t>
    <rPh sb="0" eb="3">
      <t>ゼンネンド</t>
    </rPh>
    <rPh sb="3" eb="5">
      <t>クリコシ</t>
    </rPh>
    <rPh sb="5" eb="6">
      <t>ガク</t>
    </rPh>
    <phoneticPr fontId="6"/>
  </si>
  <si>
    <t>本年度現金出納額</t>
    <phoneticPr fontId="6"/>
  </si>
  <si>
    <t>本年度末
現金預金残高</t>
    <phoneticPr fontId="6"/>
  </si>
  <si>
    <t>入金額</t>
    <phoneticPr fontId="6"/>
  </si>
  <si>
    <t>出金額</t>
    <rPh sb="0" eb="1">
      <t>デ</t>
    </rPh>
    <rPh sb="1" eb="3">
      <t>キンガク</t>
    </rPh>
    <phoneticPr fontId="6"/>
  </si>
  <si>
    <t>　歳入</t>
    <rPh sb="1" eb="3">
      <t>サイニュウ</t>
    </rPh>
    <phoneticPr fontId="6"/>
  </si>
  <si>
    <t>―</t>
    <phoneticPr fontId="6"/>
  </si>
  <si>
    <t>　歳出</t>
    <rPh sb="1" eb="3">
      <t>サイシュツ</t>
    </rPh>
    <phoneticPr fontId="6"/>
  </si>
  <si>
    <t>―</t>
    <phoneticPr fontId="6"/>
  </si>
  <si>
    <t>　歳計外</t>
    <rPh sb="1" eb="3">
      <t>サイケイ</t>
    </rPh>
    <rPh sb="3" eb="4">
      <t>ガイ</t>
    </rPh>
    <phoneticPr fontId="6"/>
  </si>
  <si>
    <t>　合計</t>
    <rPh sb="1" eb="3">
      <t>ゴウケイ</t>
    </rPh>
    <phoneticPr fontId="6"/>
  </si>
  <si>
    <t>決算対象年度：平成28年度</t>
    <rPh sb="0" eb="2">
      <t>ケッサン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3"/>
  </si>
  <si>
    <t>（単位：千円）</t>
    <rPh sb="1" eb="3">
      <t>タンイ</t>
    </rPh>
    <rPh sb="4" eb="6">
      <t>センエン</t>
    </rPh>
    <phoneticPr fontId="3"/>
  </si>
  <si>
    <t xml:space="preserve"> 本年度未収金計上額</t>
    <rPh sb="1" eb="4">
      <t>ホンネンド</t>
    </rPh>
    <rPh sb="4" eb="7">
      <t>ミシュウキン</t>
    </rPh>
    <rPh sb="7" eb="9">
      <t>ケイジョウ</t>
    </rPh>
    <rPh sb="9" eb="10">
      <t>ガク</t>
    </rPh>
    <phoneticPr fontId="6"/>
  </si>
  <si>
    <t>投資その他の資産明細表</t>
    <phoneticPr fontId="6"/>
  </si>
  <si>
    <t>区　分</t>
    <rPh sb="0" eb="1">
      <t>ク</t>
    </rPh>
    <rPh sb="2" eb="3">
      <t>ブン</t>
    </rPh>
    <phoneticPr fontId="6"/>
  </si>
  <si>
    <t>勘定科目</t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</si>
  <si>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</si>
  <si>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</t>
  </si>
  <si>
    <t>本年度減少</t>
    <rPh sb="3" eb="5">
      <t>ゲンショウ</t>
    </rPh>
    <phoneticPr fontId="6"/>
  </si>
  <si>
    <t>本年度末残高</t>
    <rPh sb="4" eb="6">
      <t>ザンダカ</t>
    </rPh>
    <phoneticPr fontId="6"/>
  </si>
  <si>
    <t>資金支出・繰入</t>
    <rPh sb="0" eb="2">
      <t>シキン</t>
    </rPh>
    <rPh sb="2" eb="4">
      <t>シシュツ</t>
    </rPh>
    <rPh sb="5" eb="7">
      <t>クリイレ</t>
    </rPh>
    <phoneticPr fontId="6"/>
  </si>
  <si>
    <t>評価益・受贈益</t>
    <rPh sb="0" eb="3">
      <t>ヒョウカエキ</t>
    </rPh>
    <rPh sb="4" eb="7">
      <t>ジュゾウエキ</t>
    </rPh>
    <phoneticPr fontId="6"/>
  </si>
  <si>
    <t>合計</t>
    <rPh sb="0" eb="2">
      <t>ゴウケイ</t>
    </rPh>
    <phoneticPr fontId="6"/>
  </si>
  <si>
    <t>回収・取崩</t>
    <rPh sb="0" eb="2">
      <t>カイシュウ</t>
    </rPh>
    <rPh sb="3" eb="4">
      <t>ト</t>
    </rPh>
    <rPh sb="4" eb="5">
      <t>クズ</t>
    </rPh>
    <phoneticPr fontId="6"/>
  </si>
  <si>
    <t>売却</t>
    <phoneticPr fontId="6"/>
  </si>
  <si>
    <t>評価損</t>
    <rPh sb="0" eb="2">
      <t>ヒョウカ</t>
    </rPh>
    <rPh sb="2" eb="3">
      <t>ソン</t>
    </rPh>
    <phoneticPr fontId="6"/>
  </si>
  <si>
    <t>徴収不能</t>
    <rPh sb="0" eb="2">
      <t>チョウシュウ</t>
    </rPh>
    <rPh sb="2" eb="4">
      <t>フノウ</t>
    </rPh>
    <phoneticPr fontId="6"/>
  </si>
  <si>
    <t>投資等</t>
    <rPh sb="0" eb="2">
      <t>トウシ</t>
    </rPh>
    <rPh sb="2" eb="3">
      <t>トウ</t>
    </rPh>
    <phoneticPr fontId="6"/>
  </si>
  <si>
    <t>投資及び出資金</t>
    <rPh sb="0" eb="2">
      <t>トウシ</t>
    </rPh>
    <rPh sb="2" eb="3">
      <t>オヨ</t>
    </rPh>
    <rPh sb="4" eb="7">
      <t>シュッシキン</t>
    </rPh>
    <phoneticPr fontId="8"/>
  </si>
  <si>
    <t>有価証券</t>
    <rPh sb="0" eb="2">
      <t>ユウカ</t>
    </rPh>
    <rPh sb="2" eb="4">
      <t>ショウケン</t>
    </rPh>
    <phoneticPr fontId="8"/>
  </si>
  <si>
    <t>出資金</t>
    <rPh sb="0" eb="3">
      <t>シュッシキン</t>
    </rPh>
    <phoneticPr fontId="8"/>
  </si>
  <si>
    <t>その他</t>
    <rPh sb="2" eb="3">
      <t>タ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</si>
  <si>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</si>
  <si>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基金</t>
    <rPh sb="0" eb="2">
      <t>キキン</t>
    </rPh>
    <phoneticPr fontId="8"/>
  </si>
  <si>
    <t>減債基金</t>
    <rPh sb="0" eb="2">
      <t>ゲンサイ</t>
    </rPh>
    <rPh sb="2" eb="4">
      <t>キキン</t>
    </rPh>
    <phoneticPr fontId="8"/>
  </si>
  <si>
    <t>合　　計</t>
    <rPh sb="0" eb="1">
      <t>ゴウ</t>
    </rPh>
    <rPh sb="3" eb="4">
      <t>ケイ</t>
    </rPh>
    <phoneticPr fontId="8"/>
  </si>
  <si>
    <t>本年度増加</t>
    <rPh sb="3" eb="5">
      <t>ゾウカ</t>
    </rPh>
    <phoneticPr fontId="6"/>
  </si>
  <si>
    <t>有償取得</t>
    <rPh sb="0" eb="2">
      <t>ユウショウ</t>
    </rPh>
    <rPh sb="2" eb="4">
      <t>シュトク</t>
    </rPh>
    <phoneticPr fontId="6"/>
  </si>
  <si>
    <t>無償取得</t>
    <rPh sb="0" eb="1">
      <t>ム</t>
    </rPh>
    <rPh sb="1" eb="2">
      <t>ショウ</t>
    </rPh>
    <rPh sb="2" eb="4">
      <t>シュトク</t>
    </rPh>
    <phoneticPr fontId="6"/>
  </si>
  <si>
    <t>調査判明</t>
    <rPh sb="0" eb="2">
      <t>チョウサ</t>
    </rPh>
    <rPh sb="2" eb="4">
      <t>ハンメイ</t>
    </rPh>
    <phoneticPr fontId="6"/>
  </si>
  <si>
    <t>評価益</t>
    <rPh sb="0" eb="2">
      <t>ヒョウカ</t>
    </rPh>
    <rPh sb="2" eb="3">
      <t>エキ</t>
    </rPh>
    <phoneticPr fontId="6"/>
  </si>
  <si>
    <t>振替増</t>
    <rPh sb="0" eb="2">
      <t>フリカエ</t>
    </rPh>
    <rPh sb="2" eb="3">
      <t>ゾウ</t>
    </rPh>
    <phoneticPr fontId="6"/>
  </si>
  <si>
    <t>振替減</t>
    <rPh sb="0" eb="2">
      <t>フリカエ</t>
    </rPh>
    <rPh sb="2" eb="3">
      <t>ゲン</t>
    </rPh>
    <phoneticPr fontId="6"/>
  </si>
  <si>
    <t>売却</t>
    <rPh sb="0" eb="2">
      <t>バイキャク</t>
    </rPh>
    <phoneticPr fontId="6"/>
  </si>
  <si>
    <t>除却</t>
    <rPh sb="0" eb="2">
      <t>ジョキャク</t>
    </rPh>
    <phoneticPr fontId="6"/>
  </si>
  <si>
    <t>無償譲渡</t>
    <rPh sb="0" eb="2">
      <t>ムショウ</t>
    </rPh>
    <rPh sb="2" eb="4">
      <t>ジョウト</t>
    </rPh>
    <phoneticPr fontId="6"/>
  </si>
  <si>
    <t>減価償却</t>
    <rPh sb="0" eb="2">
      <t>ゲンカ</t>
    </rPh>
    <rPh sb="2" eb="4">
      <t>ショウキャク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</si>
  <si>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</si>
  <si>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事業用資産</t>
    <rPh sb="0" eb="3">
      <t>ジギョウヨウ</t>
    </rPh>
    <rPh sb="3" eb="5">
      <t>シサン</t>
    </rPh>
    <phoneticPr fontId="8"/>
  </si>
  <si>
    <t>立木竹</t>
    <phoneticPr fontId="6"/>
  </si>
  <si>
    <t>インフラ資産</t>
    <rPh sb="4" eb="6">
      <t>シサン</t>
    </rPh>
    <phoneticPr fontId="8"/>
  </si>
  <si>
    <t>土地</t>
    <phoneticPr fontId="6"/>
  </si>
  <si>
    <t>その他</t>
    <phoneticPr fontId="6"/>
  </si>
  <si>
    <t>物品</t>
    <rPh sb="0" eb="2">
      <t>ブッピン</t>
    </rPh>
    <phoneticPr fontId="8"/>
  </si>
  <si>
    <t>小計</t>
  </si>
  <si>
    <t>無形固定資産</t>
    <rPh sb="0" eb="2">
      <t>ムケイ</t>
    </rPh>
    <rPh sb="2" eb="4">
      <t>コテイ</t>
    </rPh>
    <rPh sb="4" eb="6">
      <t>シサン</t>
    </rPh>
    <phoneticPr fontId="6"/>
  </si>
  <si>
    <t>ソフトウェア</t>
    <phoneticPr fontId="6"/>
  </si>
  <si>
    <t>棚卸資産</t>
    <rPh sb="0" eb="2">
      <t>タナオロシ</t>
    </rPh>
    <rPh sb="2" eb="4">
      <t>シサン</t>
    </rPh>
    <phoneticPr fontId="6"/>
  </si>
  <si>
    <t>有形・無形固定資産等明細表</t>
    <phoneticPr fontId="6"/>
  </si>
  <si>
    <t>建物</t>
    <phoneticPr fontId="6"/>
  </si>
  <si>
    <t>工作物</t>
    <phoneticPr fontId="6"/>
  </si>
  <si>
    <t>船舶</t>
    <phoneticPr fontId="6"/>
  </si>
  <si>
    <t>浮標等</t>
    <phoneticPr fontId="6"/>
  </si>
  <si>
    <t>航空機</t>
    <phoneticPr fontId="6"/>
  </si>
  <si>
    <t>建設仮勘定</t>
    <phoneticPr fontId="6"/>
  </si>
  <si>
    <t>小計</t>
    <phoneticPr fontId="6"/>
  </si>
  <si>
    <t>地方債明細表</t>
    <phoneticPr fontId="6"/>
  </si>
  <si>
    <t>増加</t>
    <phoneticPr fontId="6"/>
  </si>
  <si>
    <t>減少</t>
    <rPh sb="0" eb="2">
      <t>ゲンショウ</t>
    </rPh>
    <phoneticPr fontId="6"/>
  </si>
  <si>
    <t>借入</t>
    <rPh sb="0" eb="2">
      <t>カリイレ</t>
    </rPh>
    <phoneticPr fontId="6"/>
  </si>
  <si>
    <t>振替</t>
    <rPh sb="0" eb="2">
      <t>フリカエ</t>
    </rPh>
    <phoneticPr fontId="6"/>
  </si>
  <si>
    <t>計</t>
    <rPh sb="0" eb="1">
      <t>ケイ</t>
    </rPh>
    <phoneticPr fontId="6"/>
  </si>
  <si>
    <t>返済</t>
    <rPh sb="0" eb="2">
      <t>ヘンサイ</t>
    </rPh>
    <phoneticPr fontId="6"/>
  </si>
  <si>
    <t>地方債</t>
    <phoneticPr fontId="6"/>
  </si>
  <si>
    <t>１年以内償還予定地方債</t>
    <phoneticPr fontId="6"/>
  </si>
  <si>
    <t>引当金明細表</t>
    <rPh sb="0" eb="2">
      <t>ヒキアテ</t>
    </rPh>
    <rPh sb="2" eb="3">
      <t>キン</t>
    </rPh>
    <phoneticPr fontId="6"/>
  </si>
  <si>
    <t>勘定科目</t>
    <rPh sb="0" eb="2">
      <t>カンジョウ</t>
    </rPh>
    <rPh sb="2" eb="4">
      <t>カモク</t>
    </rPh>
    <phoneticPr fontId="6"/>
  </si>
  <si>
    <t>（参考）増減</t>
    <phoneticPr fontId="6"/>
  </si>
  <si>
    <t>繰入</t>
    <rPh sb="0" eb="2">
      <t>クリイレ</t>
    </rPh>
    <phoneticPr fontId="6"/>
  </si>
  <si>
    <t>その他</t>
    <rPh sb="2" eb="3">
      <t>タ</t>
    </rPh>
    <phoneticPr fontId="6"/>
  </si>
  <si>
    <t>目的取崩</t>
    <rPh sb="0" eb="2">
      <t>モクテキ</t>
    </rPh>
    <rPh sb="2" eb="4">
      <t>トリクズシ</t>
    </rPh>
    <phoneticPr fontId="6"/>
  </si>
  <si>
    <t>徴収不能引当金</t>
    <phoneticPr fontId="6"/>
  </si>
  <si>
    <t>投資損失引当金</t>
    <phoneticPr fontId="6"/>
  </si>
  <si>
    <t>退職手当引当金</t>
    <phoneticPr fontId="6"/>
  </si>
  <si>
    <t>損失補償等引当金</t>
    <phoneticPr fontId="6"/>
  </si>
  <si>
    <t>賞与等引当金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</si>
</sst>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yyyy&quot;年&quot;m&quot;月&quot;d&quot;日&quot;;@"/>
  </numFmts>
  <fonts count="9">
    <font>
      <sz val="11"/>
      <color theme="1"/>
      <name val="Yu Gothic"/>
      <family val="2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6"/>
      <name val="Yu Gothic"/>
      <family val="2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Border="1" applyAlignment="1">
      <alignment horizontal="center"/>
    </xf>
    <xf numFmtId="0" fontId="7" fillId="0" borderId="0" xfId="1" applyFont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left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176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Alignment="1">
      <alignment horizontal="left" vertical="center"/>
    </xf>
    <xf numFmtId="176" fontId="7" fillId="2" borderId="5" xfId="0" applyNumberFormat="1" applyFont="1" applyFill="1" applyBorder="1" applyAlignment="1" applyProtection="1">
      <alignment horizontal="right" vertic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76" fontId="7" fillId="2" borderId="6" xfId="0" applyNumberFormat="1" applyFont="1" applyFill="1" applyBorder="1" applyAlignment="1" applyProtection="1">
      <alignment horizontal="right" vertical="center"/>
    </xf>
    <xf numFmtId="49" fontId="7" fillId="0" borderId="2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vertical="center"/>
    </xf>
    <xf numFmtId="49" fontId="7" fillId="0" borderId="23" xfId="0" applyNumberFormat="1" applyFont="1" applyBorder="1" applyAlignment="1" applyProtection="1">
      <alignment horizontal="left" vertical="center"/>
    </xf>
    <xf numFmtId="176" fontId="7" fillId="2" borderId="24" xfId="0" applyNumberFormat="1" applyFont="1" applyFill="1" applyBorder="1" applyAlignment="1" applyProtection="1">
      <alignment horizontal="right" vertical="center"/>
    </xf>
    <xf numFmtId="176" fontId="7" fillId="2" borderId="3" xfId="0" applyNumberFormat="1" applyFont="1" applyFill="1" applyBorder="1" applyAlignment="1" applyProtection="1">
      <alignment horizontal="right" vertical="center"/>
    </xf>
    <xf numFmtId="176" fontId="7" fillId="2" borderId="22" xfId="0" applyNumberFormat="1" applyFont="1" applyFill="1" applyBorder="1" applyAlignment="1" applyProtection="1">
      <alignment horizontal="right" vertical="center"/>
    </xf>
    <xf numFmtId="176" fontId="7" fillId="0" borderId="24" xfId="0" applyNumberFormat="1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Alignment="1" applyProtection="1">
      <alignment horizontal="right" vertical="center"/>
      <protection locked="0"/>
    </xf>
    <xf numFmtId="176" fontId="7" fillId="2" borderId="29" xfId="0" applyNumberFormat="1" applyFont="1" applyFill="1" applyBorder="1" applyAlignment="1" applyProtection="1">
      <alignment horizontal="right" vertical="center"/>
    </xf>
    <xf numFmtId="176" fontId="7" fillId="2" borderId="30" xfId="0" applyNumberFormat="1" applyFont="1" applyFill="1" applyBorder="1" applyAlignment="1" applyProtection="1">
      <alignment horizontal="right" vertical="center"/>
    </xf>
    <xf numFmtId="176" fontId="7" fillId="2" borderId="31" xfId="0" applyNumberFormat="1" applyFont="1" applyFill="1" applyBorder="1" applyAlignment="1" applyProtection="1">
      <alignment horizontal="right" vertical="center"/>
    </xf>
    <xf numFmtId="176" fontId="7" fillId="2" borderId="32" xfId="0" applyNumberFormat="1" applyFont="1" applyFill="1" applyBorder="1" applyAlignment="1" applyProtection="1">
      <alignment horizontal="right" vertical="center"/>
    </xf>
    <xf numFmtId="49" fontId="7" fillId="0" borderId="40" xfId="0" applyNumberFormat="1" applyFont="1" applyFill="1" applyBorder="1" applyAlignment="1" applyProtection="1">
      <alignment horizontal="center" vertical="top" shrinkToFit="1"/>
    </xf>
    <xf numFmtId="49" fontId="7" fillId="0" borderId="18" xfId="0" applyNumberFormat="1" applyFont="1" applyBorder="1" applyAlignment="1" applyProtection="1">
      <alignment horizontal="left" vertical="center"/>
    </xf>
    <xf numFmtId="49" fontId="7" fillId="0" borderId="19" xfId="0" applyNumberFormat="1" applyFont="1" applyBorder="1" applyAlignment="1" applyProtection="1">
      <alignment horizontal="left" vertical="center"/>
    </xf>
    <xf numFmtId="176" fontId="7" fillId="2" borderId="38" xfId="0" applyNumberFormat="1" applyFont="1" applyFill="1" applyBorder="1" applyAlignment="1" applyProtection="1">
      <alignment horizontal="right" vertical="center"/>
    </xf>
    <xf numFmtId="176" fontId="7" fillId="2" borderId="45" xfId="0" applyNumberFormat="1" applyFont="1" applyFill="1" applyBorder="1" applyAlignment="1" applyProtection="1">
      <alignment horizontal="right" vertical="center"/>
    </xf>
    <xf numFmtId="176" fontId="7" fillId="2" borderId="40" xfId="0" applyNumberFormat="1" applyFont="1" applyFill="1" applyBorder="1" applyAlignment="1" applyProtection="1">
      <alignment horizontal="right" vertical="center"/>
    </xf>
    <xf numFmtId="176" fontId="7" fillId="2" borderId="41" xfId="0" applyNumberFormat="1" applyFont="1" applyFill="1" applyBorder="1" applyAlignment="1" applyProtection="1">
      <alignment horizontal="right" vertical="center"/>
    </xf>
    <xf numFmtId="176" fontId="7" fillId="0" borderId="46" xfId="0" applyNumberFormat="1" applyFont="1" applyBorder="1" applyAlignment="1" applyProtection="1">
      <alignment horizontal="right" vertical="center"/>
      <protection locked="0"/>
    </xf>
    <xf numFmtId="176" fontId="7" fillId="0" borderId="47" xfId="0" applyNumberFormat="1" applyFont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 applyProtection="1">
      <alignment horizontal="right" vertical="center"/>
      <protection locked="0"/>
    </xf>
    <xf numFmtId="176" fontId="7" fillId="2" borderId="4" xfId="0" applyNumberFormat="1" applyFont="1" applyFill="1" applyBorder="1" applyAlignment="1" applyProtection="1">
      <alignment horizontal="right" vertical="center"/>
    </xf>
    <xf numFmtId="176" fontId="7" fillId="2" borderId="48" xfId="0" applyNumberFormat="1" applyFont="1" applyFill="1" applyBorder="1" applyAlignment="1" applyProtection="1">
      <alignment horizontal="right" vertical="center"/>
    </xf>
    <xf numFmtId="176" fontId="7" fillId="2" borderId="52" xfId="0" applyNumberFormat="1" applyFont="1" applyFill="1" applyBorder="1" applyAlignment="1" applyProtection="1">
      <alignment horizontal="right" vertical="center"/>
    </xf>
    <xf numFmtId="49" fontId="7" fillId="0" borderId="39" xfId="0" applyNumberFormat="1" applyFont="1" applyFill="1" applyBorder="1" applyAlignment="1" applyProtection="1">
      <alignment horizontal="center" vertical="top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</xf>
    <xf numFmtId="176" fontId="7" fillId="2" borderId="55" xfId="0" applyNumberFormat="1" applyFont="1" applyFill="1" applyBorder="1" applyAlignment="1" applyProtection="1">
      <alignment horizontal="right" vertical="center"/>
    </xf>
    <xf numFmtId="49" fontId="7" fillId="0" borderId="56" xfId="0" applyNumberFormat="1" applyFont="1" applyBorder="1" applyAlignment="1" applyProtection="1">
      <alignment horizontal="center" vertical="center"/>
    </xf>
    <xf numFmtId="176" fontId="7" fillId="2" borderId="53" xfId="0" applyNumberFormat="1" applyFont="1" applyFill="1" applyBorder="1" applyAlignment="1" applyProtection="1">
      <alignment horizontal="right" vertical="center"/>
    </xf>
    <xf numFmtId="176" fontId="7" fillId="2" borderId="58" xfId="0" applyNumberFormat="1" applyFont="1" applyFill="1" applyBorder="1" applyAlignment="1" applyProtection="1">
      <alignment horizontal="right"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176" fontId="7" fillId="2" borderId="59" xfId="0" applyNumberFormat="1" applyFont="1" applyFill="1" applyBorder="1" applyAlignment="1" applyProtection="1">
      <alignment horizontal="right"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1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13" xfId="0" applyNumberFormat="1" applyFont="1" applyFill="1" applyBorder="1" applyAlignment="1" applyProtection="1">
      <alignment horizontal="center" vertical="center" shrinkToFit="1"/>
    </xf>
    <xf numFmtId="49" fontId="7" fillId="0" borderId="14" xfId="0" applyNumberFormat="1" applyFont="1" applyFill="1" applyBorder="1" applyAlignment="1" applyProtection="1">
      <alignment horizontal="center" vertical="center" shrinkToFit="1"/>
    </xf>
    <xf numFmtId="49" fontId="7" fillId="0" borderId="15" xfId="0" applyNumberFormat="1" applyFont="1" applyFill="1" applyBorder="1" applyAlignment="1" applyProtection="1">
      <alignment horizontal="center" vertical="center" shrinkToFit="1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/>
    </xf>
    <xf numFmtId="49" fontId="7" fillId="0" borderId="53" xfId="0" applyNumberFormat="1" applyFont="1" applyBorder="1" applyAlignment="1" applyProtection="1">
      <alignment horizontal="center" vertical="center"/>
    </xf>
    <xf numFmtId="49" fontId="7" fillId="0" borderId="54" xfId="0" applyNumberFormat="1" applyFont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 shrinkToFit="1"/>
    </xf>
    <xf numFmtId="49" fontId="7" fillId="0" borderId="34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7" fillId="0" borderId="9" xfId="0" applyNumberFormat="1" applyFont="1" applyFill="1" applyBorder="1" applyAlignment="1" applyProtection="1">
      <alignment horizontal="center" vertical="center" shrinkToFit="1"/>
    </xf>
    <xf numFmtId="49" fontId="7" fillId="0" borderId="33" xfId="0" applyNumberFormat="1" applyFont="1" applyFill="1" applyBorder="1" applyAlignment="1" applyProtection="1">
      <alignment horizontal="center" vertical="center" shrinkToFit="1"/>
    </xf>
    <xf numFmtId="49" fontId="7" fillId="0" borderId="35" xfId="0" applyNumberFormat="1" applyFont="1" applyFill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shrinkToFit="1"/>
    </xf>
    <xf numFmtId="49" fontId="7" fillId="0" borderId="37" xfId="0" applyNumberFormat="1" applyFont="1" applyFill="1" applyBorder="1" applyAlignment="1" applyProtection="1">
      <alignment horizontal="center" vertical="center" shrinkToFit="1"/>
    </xf>
    <xf numFmtId="49" fontId="7" fillId="0" borderId="11" xfId="0" applyNumberFormat="1" applyFont="1" applyFill="1" applyBorder="1" applyAlignment="1" applyProtection="1">
      <alignment horizontal="center" vertical="center" shrinkToFit="1"/>
    </xf>
    <xf numFmtId="49" fontId="7" fillId="0" borderId="38" xfId="0" applyNumberFormat="1" applyFont="1" applyFill="1" applyBorder="1" applyAlignment="1" applyProtection="1">
      <alignment horizontal="center" vertical="center" shrinkToFit="1"/>
    </xf>
    <xf numFmtId="49" fontId="7" fillId="0" borderId="16" xfId="0" applyNumberFormat="1" applyFont="1" applyFill="1" applyBorder="1" applyAlignment="1" applyProtection="1">
      <alignment horizontal="center" vertical="center" shrinkToFit="1"/>
    </xf>
    <xf numFmtId="49" fontId="7" fillId="0" borderId="41" xfId="0" applyNumberFormat="1" applyFont="1" applyFill="1" applyBorder="1" applyAlignment="1" applyProtection="1">
      <alignment horizontal="center" vertical="center" shrinkToFit="1"/>
    </xf>
    <xf numFmtId="49" fontId="7" fillId="0" borderId="25" xfId="0" applyNumberFormat="1" applyFont="1" applyBorder="1" applyAlignment="1" applyProtection="1">
      <alignment horizontal="center" vertical="center" textRotation="255" wrapText="1"/>
    </xf>
    <xf numFmtId="49" fontId="7" fillId="0" borderId="34" xfId="0" applyNumberFormat="1" applyFont="1" applyBorder="1" applyAlignment="1" applyProtection="1">
      <alignment horizontal="center" vertical="center" textRotation="255" wrapText="1"/>
    </xf>
    <xf numFmtId="49" fontId="7" fillId="0" borderId="42" xfId="0" applyNumberFormat="1" applyFont="1" applyBorder="1" applyAlignment="1" applyProtection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</xf>
    <xf numFmtId="49" fontId="7" fillId="0" borderId="44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 textRotation="255" shrinkToFit="1"/>
    </xf>
    <xf numFmtId="49" fontId="7" fillId="0" borderId="49" xfId="0" applyNumberFormat="1" applyFont="1" applyBorder="1" applyAlignment="1" applyProtection="1">
      <alignment horizontal="left" vertical="center"/>
    </xf>
    <xf numFmtId="49" fontId="7" fillId="0" borderId="50" xfId="0" applyNumberFormat="1" applyFont="1" applyBorder="1" applyAlignment="1" applyProtection="1">
      <alignment horizontal="left" vertical="center"/>
    </xf>
    <xf numFmtId="49" fontId="7" fillId="0" borderId="51" xfId="0" applyNumberFormat="1" applyFont="1" applyBorder="1" applyAlignment="1" applyProtection="1">
      <alignment horizontal="left" vertical="center"/>
    </xf>
    <xf numFmtId="49" fontId="7" fillId="0" borderId="57" xfId="0" applyNumberFormat="1" applyFont="1" applyFill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center" vertical="center"/>
    </xf>
    <xf numFmtId="49" fontId="7" fillId="0" borderId="58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9" sqref="C9"/>
    </sheetView>
  </sheetViews>
  <sheetFormatPr defaultRowHeight="18.75"/>
  <cols>
    <col min="1" max="5" width="21.375" customWidth="1"/>
  </cols>
  <sheetData>
    <row r="1" spans="1:10" s="2" customFormat="1" ht="20.25" customHeight="1">
      <c r="A1" s="55" t="s">
        <v>0</v>
      </c>
      <c r="B1" s="56"/>
      <c r="C1" s="56"/>
      <c r="D1" s="56"/>
      <c r="E1" s="56"/>
      <c r="F1" s="1"/>
    </row>
    <row r="2" spans="1:10" s="2" customFormat="1" ht="16.5" customHeight="1">
      <c r="A2" s="57"/>
      <c r="B2" s="57"/>
      <c r="C2" s="57"/>
      <c r="D2" s="57"/>
      <c r="E2" s="57"/>
    </row>
    <row r="3" spans="1:10" s="2" customFormat="1" ht="19.5" customHeight="1">
      <c r="A3" s="3" t="s">
        <v>12</v>
      </c>
      <c r="B3" s="3"/>
      <c r="C3" s="3"/>
      <c r="D3" s="3"/>
      <c r="E3" s="3"/>
    </row>
    <row r="4" spans="1:10" s="2" customFormat="1" ht="12.75" customHeight="1">
      <c r="A4" s="3"/>
      <c r="B4" s="3"/>
      <c r="C4" s="3"/>
      <c r="D4" s="3"/>
      <c r="E4" s="3"/>
    </row>
    <row r="5" spans="1:10" s="2" customFormat="1" ht="18.75" customHeight="1">
      <c r="A5" s="4" t="s">
        <v>14</v>
      </c>
      <c r="B5" s="3"/>
      <c r="C5" s="3"/>
      <c r="D5" s="3"/>
      <c r="E5" s="5" t="s">
        <v>13</v>
      </c>
      <c r="F5" s="6"/>
    </row>
    <row r="6" spans="1:10" s="2" customFormat="1" ht="20.25" customHeight="1">
      <c r="A6" s="58"/>
      <c r="B6" s="60" t="s">
        <v>1</v>
      </c>
      <c r="C6" s="62" t="s">
        <v>2</v>
      </c>
      <c r="D6" s="63"/>
      <c r="E6" s="60" t="s">
        <v>3</v>
      </c>
    </row>
    <row r="7" spans="1:10" s="2" customFormat="1" ht="20.25" customHeight="1">
      <c r="A7" s="59"/>
      <c r="B7" s="61"/>
      <c r="C7" s="7" t="s">
        <v>4</v>
      </c>
      <c r="D7" s="7" t="s">
        <v>5</v>
      </c>
      <c r="E7" s="61"/>
    </row>
    <row r="8" spans="1:10" s="8" customFormat="1" ht="31.5" customHeight="1">
      <c r="A8" s="9" t="s">
        <v>6</v>
      </c>
      <c r="B8" s="10">
        <v>12618</v>
      </c>
      <c r="C8" s="10">
        <v>983036</v>
      </c>
      <c r="D8" s="11" t="s">
        <v>7</v>
      </c>
      <c r="E8" s="53">
        <f>IFERROR(B8+C8-D9,"")</f>
        <v>30081</v>
      </c>
      <c r="J8" s="12"/>
    </row>
    <row r="9" spans="1:10" s="8" customFormat="1" ht="31.5" customHeight="1">
      <c r="A9" s="9" t="s">
        <v>8</v>
      </c>
      <c r="B9" s="11" t="s">
        <v>7</v>
      </c>
      <c r="C9" s="11" t="s">
        <v>9</v>
      </c>
      <c r="D9" s="10">
        <v>965573</v>
      </c>
      <c r="E9" s="54"/>
      <c r="J9" s="12"/>
    </row>
    <row r="10" spans="1:10" s="8" customFormat="1" ht="31.5" customHeight="1" thickBot="1">
      <c r="A10" s="9" t="s">
        <v>10</v>
      </c>
      <c r="B10" s="10">
        <v>0</v>
      </c>
      <c r="C10" s="10">
        <v>0</v>
      </c>
      <c r="D10" s="10">
        <v>0</v>
      </c>
      <c r="E10" s="13">
        <f>IFERROR(B10+C10-D10,"")</f>
        <v>0</v>
      </c>
      <c r="J10" s="12"/>
    </row>
    <row r="11" spans="1:10" s="8" customFormat="1" ht="31.5" customHeight="1" thickTop="1">
      <c r="A11" s="14" t="s">
        <v>11</v>
      </c>
      <c r="B11" s="15">
        <f>IFERROR(SUM(B8:B10),"")</f>
        <v>12618</v>
      </c>
      <c r="C11" s="15">
        <f>IFERROR(SUM(C8:C10),"")</f>
        <v>983036</v>
      </c>
      <c r="D11" s="15">
        <f>IFERROR(SUM(D8:D10),"")</f>
        <v>965573</v>
      </c>
      <c r="E11" s="15">
        <f>IFERROR(SUM(E8:E10),"")</f>
        <v>30081</v>
      </c>
    </row>
  </sheetData>
  <mergeCells count="7">
    <mergeCell ref="E8:E9"/>
    <mergeCell ref="A1:E1"/>
    <mergeCell ref="A2:E2"/>
    <mergeCell ref="A6:A7"/>
    <mergeCell ref="B6:B7"/>
    <mergeCell ref="C6:D6"/>
    <mergeCell ref="E6:E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16" sqref="L16:L17"/>
    </sheetView>
  </sheetViews>
  <sheetFormatPr defaultRowHeight="18.75"/>
  <cols>
    <col min="2" max="2" width="2.75" customWidth="1"/>
    <col min="3" max="3" width="8" customWidth="1"/>
    <col min="4" max="4" width="2.625" customWidth="1"/>
    <col min="5" max="14" width="10.125" customWidth="1"/>
  </cols>
  <sheetData>
    <row r="1" spans="1:14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>
      <c r="A3" s="3" t="str">
        <f>現金預金明細書!A3</f>
        <v>決算対象年度：平成28年度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0.25" customHeight="1" thickBo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5" t="str">
        <f>現金預金明細書!E5</f>
        <v>（単位：千円）</v>
      </c>
    </row>
    <row r="6" spans="1:14">
      <c r="A6" s="69" t="s">
        <v>16</v>
      </c>
      <c r="B6" s="71" t="s">
        <v>17</v>
      </c>
      <c r="C6" s="72"/>
      <c r="D6" s="73"/>
      <c r="E6" s="76" t="s">
        <v>18</v>
      </c>
      <c r="F6" s="78" t="s">
        <v>19</v>
      </c>
      <c r="G6" s="79"/>
      <c r="H6" s="79"/>
      <c r="I6" s="80" t="s">
        <v>20</v>
      </c>
      <c r="J6" s="79"/>
      <c r="K6" s="79"/>
      <c r="L6" s="79"/>
      <c r="M6" s="81"/>
      <c r="N6" s="82" t="s">
        <v>21</v>
      </c>
    </row>
    <row r="7" spans="1:14">
      <c r="A7" s="70"/>
      <c r="B7" s="74"/>
      <c r="C7" s="75"/>
      <c r="D7" s="75"/>
      <c r="E7" s="77"/>
      <c r="F7" s="43" t="s">
        <v>22</v>
      </c>
      <c r="G7" s="44" t="s">
        <v>23</v>
      </c>
      <c r="H7" s="44" t="s">
        <v>24</v>
      </c>
      <c r="I7" s="44" t="s">
        <v>25</v>
      </c>
      <c r="J7" s="44" t="s">
        <v>26</v>
      </c>
      <c r="K7" s="44" t="s">
        <v>27</v>
      </c>
      <c r="L7" s="44" t="s">
        <v>28</v>
      </c>
      <c r="M7" s="44" t="s">
        <v>24</v>
      </c>
      <c r="N7" s="83"/>
    </row>
    <row r="8" spans="1:14">
      <c r="A8" s="64" t="s">
        <v>29</v>
      </c>
      <c r="B8" s="18" t="s">
        <v>30</v>
      </c>
      <c r="C8" s="19"/>
      <c r="D8" s="19"/>
      <c r="E8" s="20">
        <f>IFERROR(SUM(E9:E11),"")</f>
        <v>0</v>
      </c>
      <c r="F8" s="21">
        <f>IFERROR(SUM(F9:F11),"")</f>
        <v>0</v>
      </c>
      <c r="G8" s="13">
        <f>IFERROR(SUM(G9:G11),"")</f>
        <v>0</v>
      </c>
      <c r="H8" s="13">
        <f t="shared" ref="H8:H16" si="0">IFERROR(SUM(F8,G8),"")</f>
        <v>0</v>
      </c>
      <c r="I8" s="13">
        <f>IFERROR(SUM(I9:I11),"")</f>
        <v>0</v>
      </c>
      <c r="J8" s="13">
        <f>IFERROR(SUM(J9:J11),"")</f>
        <v>0</v>
      </c>
      <c r="K8" s="13">
        <f>IFERROR(SUM(K9:K11),"")</f>
        <v>0</v>
      </c>
      <c r="L8" s="13">
        <f>IFERROR(SUM(L9:L11),"")</f>
        <v>0</v>
      </c>
      <c r="M8" s="13">
        <f t="shared" ref="M8:M16" si="1">IFERROR(SUM(I8:L8),"")</f>
        <v>0</v>
      </c>
      <c r="N8" s="22">
        <f t="shared" ref="N8:N16" si="2">IFERROR(E8+H8-M8,"")</f>
        <v>0</v>
      </c>
    </row>
    <row r="9" spans="1:14">
      <c r="A9" s="65"/>
      <c r="B9" s="18"/>
      <c r="C9" s="19" t="s">
        <v>31</v>
      </c>
      <c r="D9" s="19"/>
      <c r="E9" s="23">
        <v>0</v>
      </c>
      <c r="F9" s="24"/>
      <c r="G9" s="10"/>
      <c r="H9" s="13">
        <f t="shared" si="0"/>
        <v>0</v>
      </c>
      <c r="I9" s="10"/>
      <c r="J9" s="10"/>
      <c r="K9" s="10"/>
      <c r="L9" s="10"/>
      <c r="M9" s="13">
        <f t="shared" si="1"/>
        <v>0</v>
      </c>
      <c r="N9" s="22">
        <f t="shared" si="2"/>
        <v>0</v>
      </c>
    </row>
    <row r="10" spans="1:14">
      <c r="A10" s="65"/>
      <c r="B10" s="18"/>
      <c r="C10" s="19" t="s">
        <v>32</v>
      </c>
      <c r="D10" s="19"/>
      <c r="E10" s="23">
        <v>0</v>
      </c>
      <c r="F10" s="24"/>
      <c r="G10" s="10"/>
      <c r="H10" s="13">
        <f t="shared" si="0"/>
        <v>0</v>
      </c>
      <c r="I10" s="10"/>
      <c r="J10" s="10"/>
      <c r="K10" s="10"/>
      <c r="L10" s="10"/>
      <c r="M10" s="13">
        <f t="shared" si="1"/>
        <v>0</v>
      </c>
      <c r="N10" s="22">
        <f t="shared" si="2"/>
        <v>0</v>
      </c>
    </row>
    <row r="11" spans="1:14">
      <c r="A11" s="65"/>
      <c r="B11" s="18"/>
      <c r="C11" s="19" t="s">
        <v>33</v>
      </c>
      <c r="D11" s="19"/>
      <c r="E11" s="23">
        <v>0</v>
      </c>
      <c r="F11" s="24"/>
      <c r="G11" s="10"/>
      <c r="H11" s="13">
        <f t="shared" si="0"/>
        <v>0</v>
      </c>
      <c r="I11" s="10"/>
      <c r="J11" s="10"/>
      <c r="K11" s="10"/>
      <c r="L11" s="10"/>
      <c r="M11" s="13">
        <f t="shared" si="1"/>
        <v>0</v>
      </c>
      <c r="N11" s="22">
        <f t="shared" si="2"/>
        <v>0</v>
      </c>
    </row>
    <row r="12" spans="1:14">
      <c r="A12" s="65"/>
      <c r="B12" s="18" t="s">
        <v>34</v>
      </c>
      <c r="C12" s="19"/>
      <c r="D12" s="19"/>
      <c r="E12" s="23">
        <v>0</v>
      </c>
      <c r="F12" s="24"/>
      <c r="G12" s="10"/>
      <c r="H12" s="13">
        <f t="shared" si="0"/>
        <v>0</v>
      </c>
      <c r="I12" s="10"/>
      <c r="J12" s="10"/>
      <c r="K12" s="10"/>
      <c r="L12" s="10"/>
      <c r="M12" s="13">
        <f t="shared" si="1"/>
        <v>0</v>
      </c>
      <c r="N12" s="22">
        <f t="shared" si="2"/>
        <v>0</v>
      </c>
    </row>
    <row r="13" spans="1:14">
      <c r="A13" s="65"/>
      <c r="B13" s="18" t="s">
        <v>35</v>
      </c>
      <c r="C13" s="19"/>
      <c r="D13" s="19"/>
      <c r="E13" s="20">
        <f>IFERROR(SUM(E14:E15),"")</f>
        <v>1095929</v>
      </c>
      <c r="F13" s="21">
        <f>IFERROR(SUM(F14:F15),"")</f>
        <v>1236479</v>
      </c>
      <c r="G13" s="13">
        <f>IFERROR(SUM(G14:G15),"")</f>
        <v>0</v>
      </c>
      <c r="H13" s="13">
        <f t="shared" si="0"/>
        <v>1236479</v>
      </c>
      <c r="I13" s="13">
        <f>IFERROR(SUM(I14:I15),"")</f>
        <v>1095929</v>
      </c>
      <c r="J13" s="13">
        <f>IFERROR(SUM(J14:J15),"")</f>
        <v>0</v>
      </c>
      <c r="K13" s="13">
        <f>IFERROR(SUM(K14:K15),"")</f>
        <v>0</v>
      </c>
      <c r="L13" s="13">
        <f>IFERROR(SUM(L14:L15),"")</f>
        <v>0</v>
      </c>
      <c r="M13" s="13">
        <f t="shared" si="1"/>
        <v>1095929</v>
      </c>
      <c r="N13" s="22">
        <f t="shared" si="2"/>
        <v>1236479</v>
      </c>
    </row>
    <row r="14" spans="1:14">
      <c r="A14" s="65"/>
      <c r="B14" s="18"/>
      <c r="C14" s="19" t="s">
        <v>36</v>
      </c>
      <c r="D14" s="19"/>
      <c r="E14" s="23">
        <v>0</v>
      </c>
      <c r="F14" s="24"/>
      <c r="G14" s="10"/>
      <c r="H14" s="13">
        <f t="shared" si="0"/>
        <v>0</v>
      </c>
      <c r="I14" s="10"/>
      <c r="J14" s="10"/>
      <c r="K14" s="10"/>
      <c r="L14" s="10"/>
      <c r="M14" s="13">
        <f t="shared" si="1"/>
        <v>0</v>
      </c>
      <c r="N14" s="22">
        <f t="shared" si="2"/>
        <v>0</v>
      </c>
    </row>
    <row r="15" spans="1:14">
      <c r="A15" s="65"/>
      <c r="B15" s="18"/>
      <c r="C15" s="19" t="s">
        <v>33</v>
      </c>
      <c r="D15" s="19"/>
      <c r="E15" s="23">
        <v>1095929</v>
      </c>
      <c r="F15" s="24">
        <v>1236479</v>
      </c>
      <c r="G15" s="10"/>
      <c r="H15" s="13">
        <f t="shared" si="0"/>
        <v>1236479</v>
      </c>
      <c r="I15" s="10">
        <v>1095929</v>
      </c>
      <c r="J15" s="10"/>
      <c r="K15" s="10"/>
      <c r="L15" s="10"/>
      <c r="M15" s="13">
        <f t="shared" si="1"/>
        <v>1095929</v>
      </c>
      <c r="N15" s="22">
        <f t="shared" si="2"/>
        <v>1236479</v>
      </c>
    </row>
    <row r="16" spans="1:14" ht="19.5" thickBot="1">
      <c r="A16" s="65"/>
      <c r="B16" s="18" t="s">
        <v>33</v>
      </c>
      <c r="C16" s="19"/>
      <c r="D16" s="19"/>
      <c r="E16" s="23">
        <v>0</v>
      </c>
      <c r="F16" s="24"/>
      <c r="G16" s="10"/>
      <c r="H16" s="13">
        <f t="shared" si="0"/>
        <v>0</v>
      </c>
      <c r="I16" s="10"/>
      <c r="J16" s="10"/>
      <c r="K16" s="10"/>
      <c r="L16" s="10"/>
      <c r="M16" s="13">
        <f t="shared" si="1"/>
        <v>0</v>
      </c>
      <c r="N16" s="22">
        <f t="shared" si="2"/>
        <v>0</v>
      </c>
    </row>
    <row r="17" spans="1:14" ht="20.25" thickTop="1" thickBot="1">
      <c r="A17" s="66"/>
      <c r="B17" s="67" t="s">
        <v>37</v>
      </c>
      <c r="C17" s="68"/>
      <c r="D17" s="68"/>
      <c r="E17" s="25">
        <f t="shared" ref="E17:N17" si="3">IFERROR(SUM(E8,E12,E13,E16),"")</f>
        <v>1095929</v>
      </c>
      <c r="F17" s="26">
        <f t="shared" si="3"/>
        <v>1236479</v>
      </c>
      <c r="G17" s="27">
        <f t="shared" si="3"/>
        <v>0</v>
      </c>
      <c r="H17" s="27">
        <f t="shared" si="3"/>
        <v>1236479</v>
      </c>
      <c r="I17" s="27">
        <f t="shared" si="3"/>
        <v>1095929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1095929</v>
      </c>
      <c r="N17" s="28">
        <f t="shared" si="3"/>
        <v>1236479</v>
      </c>
    </row>
  </sheetData>
  <mergeCells count="10">
    <mergeCell ref="A8:A17"/>
    <mergeCell ref="B17:D17"/>
    <mergeCell ref="A1:N1"/>
    <mergeCell ref="A2:N2"/>
    <mergeCell ref="A6:A7"/>
    <mergeCell ref="B6:D7"/>
    <mergeCell ref="E6:E7"/>
    <mergeCell ref="F6:H6"/>
    <mergeCell ref="I6:M6"/>
    <mergeCell ref="N6:N7"/>
  </mergeCells>
  <phoneticPr fontId="3"/>
  <printOptions horizontalCentered="1"/>
  <pageMargins left="0.51181102362204722" right="0.51181102362204722" top="0.9448818897637796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K8" sqref="K8"/>
    </sheetView>
  </sheetViews>
  <sheetFormatPr defaultRowHeight="18.75"/>
  <cols>
    <col min="1" max="1" width="6.75" customWidth="1"/>
    <col min="2" max="2" width="4.125" customWidth="1"/>
    <col min="4" max="4" width="3" customWidth="1"/>
  </cols>
  <sheetData>
    <row r="1" spans="1:18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3" t="str">
        <f>現金預金明細書!A3</f>
        <v>決算対象年度：平成28年度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9.5" thickBo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" t="str">
        <f>現金預金明細書!E5</f>
        <v>（単位：千円）</v>
      </c>
    </row>
    <row r="6" spans="1:18">
      <c r="A6" s="86" t="s">
        <v>16</v>
      </c>
      <c r="B6" s="88" t="s">
        <v>17</v>
      </c>
      <c r="C6" s="89"/>
      <c r="D6" s="90"/>
      <c r="E6" s="94" t="s">
        <v>18</v>
      </c>
      <c r="F6" s="78" t="s">
        <v>38</v>
      </c>
      <c r="G6" s="79"/>
      <c r="H6" s="79"/>
      <c r="I6" s="79"/>
      <c r="J6" s="79"/>
      <c r="K6" s="81"/>
      <c r="L6" s="80" t="s">
        <v>20</v>
      </c>
      <c r="M6" s="79"/>
      <c r="N6" s="79"/>
      <c r="O6" s="79"/>
      <c r="P6" s="79"/>
      <c r="Q6" s="79"/>
      <c r="R6" s="96" t="s">
        <v>21</v>
      </c>
    </row>
    <row r="7" spans="1:18" ht="19.5" thickBot="1">
      <c r="A7" s="87"/>
      <c r="B7" s="91"/>
      <c r="C7" s="92"/>
      <c r="D7" s="93"/>
      <c r="E7" s="95"/>
      <c r="F7" s="42" t="s">
        <v>39</v>
      </c>
      <c r="G7" s="29" t="s">
        <v>40</v>
      </c>
      <c r="H7" s="29" t="s">
        <v>41</v>
      </c>
      <c r="I7" s="29" t="s">
        <v>42</v>
      </c>
      <c r="J7" s="29" t="s">
        <v>43</v>
      </c>
      <c r="K7" s="29" t="s">
        <v>24</v>
      </c>
      <c r="L7" s="29" t="s">
        <v>44</v>
      </c>
      <c r="M7" s="29" t="s">
        <v>45</v>
      </c>
      <c r="N7" s="29" t="s">
        <v>46</v>
      </c>
      <c r="O7" s="29" t="s">
        <v>47</v>
      </c>
      <c r="P7" s="29" t="s">
        <v>48</v>
      </c>
      <c r="Q7" s="29" t="s">
        <v>24</v>
      </c>
      <c r="R7" s="97"/>
    </row>
    <row r="8" spans="1:18" ht="19.5" customHeight="1" thickTop="1">
      <c r="A8" s="98" t="s">
        <v>49</v>
      </c>
      <c r="B8" s="30" t="s">
        <v>50</v>
      </c>
      <c r="C8" s="31"/>
      <c r="D8" s="31"/>
      <c r="E8" s="20">
        <f t="shared" ref="E8:J8" si="0">IFERROR( SUM(E9:E17),"")</f>
        <v>383228</v>
      </c>
      <c r="F8" s="21">
        <f t="shared" si="0"/>
        <v>120733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13">
        <f t="shared" ref="K8:K29" si="1">IFERROR(SUM(F8:J8),"")</f>
        <v>120733</v>
      </c>
      <c r="L8" s="21">
        <f>IFERROR( SUM(L9:L17),"")</f>
        <v>0</v>
      </c>
      <c r="M8" s="21">
        <f>IFERROR( SUM(M9:M17),"")</f>
        <v>0</v>
      </c>
      <c r="N8" s="21">
        <f>IFERROR( SUM(N9:N17),"")</f>
        <v>0</v>
      </c>
      <c r="O8" s="21">
        <f>IFERROR( SUM(O9:O17),"")</f>
        <v>0</v>
      </c>
      <c r="P8" s="21">
        <f>IFERROR( SUM(P9:P17),"")</f>
        <v>162347</v>
      </c>
      <c r="Q8" s="13">
        <f t="shared" ref="Q8:Q29" si="2">IFERROR(SUM(L8:P8),"")</f>
        <v>162347</v>
      </c>
      <c r="R8" s="22">
        <f t="shared" ref="R8:R30" si="3">IFERROR(E8+K8-Q8,"")</f>
        <v>341614</v>
      </c>
    </row>
    <row r="9" spans="1:18">
      <c r="A9" s="98"/>
      <c r="B9" s="18"/>
      <c r="C9" s="19" t="s">
        <v>53</v>
      </c>
      <c r="D9" s="19"/>
      <c r="E9" s="23">
        <v>23868</v>
      </c>
      <c r="F9" s="24"/>
      <c r="G9" s="10"/>
      <c r="H9" s="10"/>
      <c r="I9" s="10"/>
      <c r="J9" s="10"/>
      <c r="K9" s="13">
        <f t="shared" si="1"/>
        <v>0</v>
      </c>
      <c r="L9" s="10"/>
      <c r="M9" s="10"/>
      <c r="N9" s="10"/>
      <c r="O9" s="10"/>
      <c r="P9" s="10"/>
      <c r="Q9" s="13">
        <f t="shared" si="2"/>
        <v>0</v>
      </c>
      <c r="R9" s="22">
        <f t="shared" si="3"/>
        <v>23868</v>
      </c>
    </row>
    <row r="10" spans="1:18">
      <c r="A10" s="98"/>
      <c r="B10" s="18"/>
      <c r="C10" s="19" t="s">
        <v>51</v>
      </c>
      <c r="D10" s="19"/>
      <c r="E10" s="23">
        <v>0</v>
      </c>
      <c r="F10" s="24"/>
      <c r="G10" s="10"/>
      <c r="H10" s="10"/>
      <c r="I10" s="10"/>
      <c r="J10" s="10"/>
      <c r="K10" s="13">
        <f t="shared" si="1"/>
        <v>0</v>
      </c>
      <c r="L10" s="10"/>
      <c r="M10" s="10"/>
      <c r="N10" s="10"/>
      <c r="O10" s="10"/>
      <c r="P10" s="10"/>
      <c r="Q10" s="13">
        <f t="shared" si="2"/>
        <v>0</v>
      </c>
      <c r="R10" s="22">
        <f t="shared" si="3"/>
        <v>0</v>
      </c>
    </row>
    <row r="11" spans="1:18">
      <c r="A11" s="98"/>
      <c r="B11" s="18"/>
      <c r="C11" s="19" t="s">
        <v>61</v>
      </c>
      <c r="D11" s="19"/>
      <c r="E11" s="23">
        <v>226060</v>
      </c>
      <c r="F11" s="24">
        <v>120733</v>
      </c>
      <c r="G11" s="10"/>
      <c r="H11" s="10"/>
      <c r="I11" s="10"/>
      <c r="J11" s="10"/>
      <c r="K11" s="13">
        <f t="shared" si="1"/>
        <v>120733</v>
      </c>
      <c r="L11" s="10"/>
      <c r="M11" s="10"/>
      <c r="N11" s="10"/>
      <c r="O11" s="10"/>
      <c r="P11" s="10">
        <v>144218</v>
      </c>
      <c r="Q11" s="13">
        <f t="shared" si="2"/>
        <v>144218</v>
      </c>
      <c r="R11" s="22">
        <f t="shared" si="3"/>
        <v>202575</v>
      </c>
    </row>
    <row r="12" spans="1:18">
      <c r="A12" s="98"/>
      <c r="B12" s="18"/>
      <c r="C12" s="19" t="s">
        <v>62</v>
      </c>
      <c r="D12" s="19"/>
      <c r="E12" s="23">
        <v>133300</v>
      </c>
      <c r="F12" s="24"/>
      <c r="G12" s="10"/>
      <c r="H12" s="10"/>
      <c r="I12" s="10"/>
      <c r="J12" s="10"/>
      <c r="K12" s="13">
        <f t="shared" si="1"/>
        <v>0</v>
      </c>
      <c r="L12" s="10"/>
      <c r="M12" s="10"/>
      <c r="N12" s="10"/>
      <c r="O12" s="10"/>
      <c r="P12" s="10">
        <v>18129</v>
      </c>
      <c r="Q12" s="13">
        <f t="shared" si="2"/>
        <v>18129</v>
      </c>
      <c r="R12" s="22">
        <f t="shared" si="3"/>
        <v>115171</v>
      </c>
    </row>
    <row r="13" spans="1:18">
      <c r="A13" s="98"/>
      <c r="B13" s="18"/>
      <c r="C13" s="19" t="s">
        <v>63</v>
      </c>
      <c r="D13" s="19"/>
      <c r="E13" s="23">
        <v>0</v>
      </c>
      <c r="F13" s="24"/>
      <c r="G13" s="10"/>
      <c r="H13" s="10"/>
      <c r="I13" s="10"/>
      <c r="J13" s="10"/>
      <c r="K13" s="13">
        <f t="shared" si="1"/>
        <v>0</v>
      </c>
      <c r="L13" s="10"/>
      <c r="M13" s="10"/>
      <c r="N13" s="10"/>
      <c r="O13" s="10"/>
      <c r="P13" s="10"/>
      <c r="Q13" s="13">
        <f t="shared" si="2"/>
        <v>0</v>
      </c>
      <c r="R13" s="22">
        <f t="shared" si="3"/>
        <v>0</v>
      </c>
    </row>
    <row r="14" spans="1:18">
      <c r="A14" s="98"/>
      <c r="B14" s="18"/>
      <c r="C14" s="19" t="s">
        <v>64</v>
      </c>
      <c r="D14" s="19"/>
      <c r="E14" s="23">
        <v>0</v>
      </c>
      <c r="F14" s="24"/>
      <c r="G14" s="10"/>
      <c r="H14" s="10"/>
      <c r="I14" s="10"/>
      <c r="J14" s="10"/>
      <c r="K14" s="13">
        <f t="shared" si="1"/>
        <v>0</v>
      </c>
      <c r="L14" s="10"/>
      <c r="M14" s="10"/>
      <c r="N14" s="10"/>
      <c r="O14" s="10"/>
      <c r="P14" s="10"/>
      <c r="Q14" s="13">
        <f t="shared" si="2"/>
        <v>0</v>
      </c>
      <c r="R14" s="22">
        <f t="shared" si="3"/>
        <v>0</v>
      </c>
    </row>
    <row r="15" spans="1:18">
      <c r="A15" s="98"/>
      <c r="B15" s="18"/>
      <c r="C15" s="19" t="s">
        <v>65</v>
      </c>
      <c r="D15" s="19"/>
      <c r="E15" s="23">
        <v>0</v>
      </c>
      <c r="F15" s="24"/>
      <c r="G15" s="10"/>
      <c r="H15" s="10"/>
      <c r="I15" s="10"/>
      <c r="J15" s="10"/>
      <c r="K15" s="13">
        <f t="shared" si="1"/>
        <v>0</v>
      </c>
      <c r="L15" s="10"/>
      <c r="M15" s="10"/>
      <c r="N15" s="10"/>
      <c r="O15" s="10"/>
      <c r="P15" s="10"/>
      <c r="Q15" s="13">
        <f t="shared" si="2"/>
        <v>0</v>
      </c>
      <c r="R15" s="22">
        <f t="shared" si="3"/>
        <v>0</v>
      </c>
    </row>
    <row r="16" spans="1:18">
      <c r="A16" s="98"/>
      <c r="B16" s="18"/>
      <c r="C16" s="19" t="s">
        <v>54</v>
      </c>
      <c r="D16" s="19"/>
      <c r="E16" s="23">
        <v>0</v>
      </c>
      <c r="F16" s="24"/>
      <c r="G16" s="10"/>
      <c r="H16" s="10"/>
      <c r="I16" s="10"/>
      <c r="J16" s="10"/>
      <c r="K16" s="13">
        <f t="shared" si="1"/>
        <v>0</v>
      </c>
      <c r="L16" s="10"/>
      <c r="M16" s="10"/>
      <c r="N16" s="10"/>
      <c r="O16" s="10"/>
      <c r="P16" s="10"/>
      <c r="Q16" s="13">
        <f t="shared" si="2"/>
        <v>0</v>
      </c>
      <c r="R16" s="22">
        <f t="shared" si="3"/>
        <v>0</v>
      </c>
    </row>
    <row r="17" spans="1:18">
      <c r="A17" s="98"/>
      <c r="B17" s="18"/>
      <c r="C17" s="19" t="s">
        <v>66</v>
      </c>
      <c r="D17" s="19"/>
      <c r="E17" s="23">
        <v>0</v>
      </c>
      <c r="F17" s="24"/>
      <c r="G17" s="10"/>
      <c r="H17" s="10"/>
      <c r="I17" s="10"/>
      <c r="J17" s="10"/>
      <c r="K17" s="13">
        <f t="shared" si="1"/>
        <v>0</v>
      </c>
      <c r="L17" s="10"/>
      <c r="M17" s="10"/>
      <c r="N17" s="10"/>
      <c r="O17" s="10"/>
      <c r="P17" s="10"/>
      <c r="Q17" s="13">
        <f t="shared" si="2"/>
        <v>0</v>
      </c>
      <c r="R17" s="22">
        <f t="shared" si="3"/>
        <v>0</v>
      </c>
    </row>
    <row r="18" spans="1:18">
      <c r="A18" s="98"/>
      <c r="B18" s="18" t="s">
        <v>52</v>
      </c>
      <c r="C18" s="19"/>
      <c r="D18" s="19"/>
      <c r="E18" s="20">
        <f t="shared" ref="E18:J18" si="4">IFERROR( SUM(E19:E23),"")</f>
        <v>0</v>
      </c>
      <c r="F18" s="21">
        <f t="shared" si="4"/>
        <v>0</v>
      </c>
      <c r="G18" s="21">
        <f t="shared" si="4"/>
        <v>0</v>
      </c>
      <c r="H18" s="21">
        <f t="shared" si="4"/>
        <v>0</v>
      </c>
      <c r="I18" s="21">
        <f t="shared" si="4"/>
        <v>0</v>
      </c>
      <c r="J18" s="21">
        <f t="shared" si="4"/>
        <v>0</v>
      </c>
      <c r="K18" s="13">
        <f t="shared" si="1"/>
        <v>0</v>
      </c>
      <c r="L18" s="21">
        <f>IFERROR( SUM(L19:L23),"")</f>
        <v>0</v>
      </c>
      <c r="M18" s="21">
        <f>IFERROR( SUM(M19:M23),"")</f>
        <v>0</v>
      </c>
      <c r="N18" s="21">
        <f>IFERROR( SUM(N19:N23),"")</f>
        <v>0</v>
      </c>
      <c r="O18" s="21">
        <f>IFERROR( SUM(O19:O23),"")</f>
        <v>0</v>
      </c>
      <c r="P18" s="21">
        <f>IFERROR( SUM(P19:P23),"")</f>
        <v>0</v>
      </c>
      <c r="Q18" s="13">
        <f t="shared" si="2"/>
        <v>0</v>
      </c>
      <c r="R18" s="22">
        <f t="shared" si="3"/>
        <v>0</v>
      </c>
    </row>
    <row r="19" spans="1:18">
      <c r="A19" s="98"/>
      <c r="B19" s="18"/>
      <c r="C19" s="19" t="s">
        <v>53</v>
      </c>
      <c r="D19" s="19"/>
      <c r="E19" s="23">
        <v>0</v>
      </c>
      <c r="F19" s="24"/>
      <c r="G19" s="10"/>
      <c r="H19" s="10"/>
      <c r="I19" s="10"/>
      <c r="J19" s="10"/>
      <c r="K19" s="13">
        <f t="shared" si="1"/>
        <v>0</v>
      </c>
      <c r="L19" s="10"/>
      <c r="M19" s="10"/>
      <c r="N19" s="10"/>
      <c r="O19" s="10"/>
      <c r="P19" s="10"/>
      <c r="Q19" s="13">
        <f t="shared" si="2"/>
        <v>0</v>
      </c>
      <c r="R19" s="22">
        <f t="shared" si="3"/>
        <v>0</v>
      </c>
    </row>
    <row r="20" spans="1:18">
      <c r="A20" s="98"/>
      <c r="B20" s="18"/>
      <c r="C20" s="19" t="s">
        <v>61</v>
      </c>
      <c r="D20" s="19"/>
      <c r="E20" s="23">
        <v>0</v>
      </c>
      <c r="F20" s="24"/>
      <c r="G20" s="10"/>
      <c r="H20" s="10"/>
      <c r="I20" s="10"/>
      <c r="J20" s="10"/>
      <c r="K20" s="13">
        <f t="shared" si="1"/>
        <v>0</v>
      </c>
      <c r="L20" s="10"/>
      <c r="M20" s="10"/>
      <c r="N20" s="10"/>
      <c r="O20" s="10"/>
      <c r="P20" s="10"/>
      <c r="Q20" s="13">
        <f t="shared" si="2"/>
        <v>0</v>
      </c>
      <c r="R20" s="22">
        <f t="shared" si="3"/>
        <v>0</v>
      </c>
    </row>
    <row r="21" spans="1:18">
      <c r="A21" s="98"/>
      <c r="B21" s="18"/>
      <c r="C21" s="19" t="s">
        <v>62</v>
      </c>
      <c r="D21" s="19"/>
      <c r="E21" s="23">
        <v>0</v>
      </c>
      <c r="F21" s="24"/>
      <c r="G21" s="10"/>
      <c r="H21" s="10"/>
      <c r="I21" s="10"/>
      <c r="J21" s="10"/>
      <c r="K21" s="13">
        <f t="shared" si="1"/>
        <v>0</v>
      </c>
      <c r="L21" s="10"/>
      <c r="M21" s="10"/>
      <c r="N21" s="10"/>
      <c r="O21" s="10"/>
      <c r="P21" s="10"/>
      <c r="Q21" s="13">
        <f t="shared" si="2"/>
        <v>0</v>
      </c>
      <c r="R21" s="22">
        <f t="shared" si="3"/>
        <v>0</v>
      </c>
    </row>
    <row r="22" spans="1:18">
      <c r="A22" s="98"/>
      <c r="B22" s="18"/>
      <c r="C22" s="19" t="s">
        <v>54</v>
      </c>
      <c r="D22" s="19"/>
      <c r="E22" s="23">
        <v>0</v>
      </c>
      <c r="F22" s="24"/>
      <c r="G22" s="10"/>
      <c r="H22" s="10"/>
      <c r="I22" s="10"/>
      <c r="J22" s="10"/>
      <c r="K22" s="13">
        <f t="shared" si="1"/>
        <v>0</v>
      </c>
      <c r="L22" s="10"/>
      <c r="M22" s="10"/>
      <c r="N22" s="10"/>
      <c r="O22" s="10"/>
      <c r="P22" s="10"/>
      <c r="Q22" s="13">
        <f t="shared" si="2"/>
        <v>0</v>
      </c>
      <c r="R22" s="22">
        <f t="shared" si="3"/>
        <v>0</v>
      </c>
    </row>
    <row r="23" spans="1:18">
      <c r="A23" s="98"/>
      <c r="B23" s="18"/>
      <c r="C23" s="19" t="s">
        <v>66</v>
      </c>
      <c r="D23" s="19"/>
      <c r="E23" s="23">
        <v>0</v>
      </c>
      <c r="F23" s="24"/>
      <c r="G23" s="10"/>
      <c r="H23" s="10"/>
      <c r="I23" s="10"/>
      <c r="J23" s="10"/>
      <c r="K23" s="13">
        <f t="shared" si="1"/>
        <v>0</v>
      </c>
      <c r="L23" s="10"/>
      <c r="M23" s="10"/>
      <c r="N23" s="10"/>
      <c r="O23" s="10"/>
      <c r="P23" s="10"/>
      <c r="Q23" s="13">
        <f t="shared" si="2"/>
        <v>0</v>
      </c>
      <c r="R23" s="22">
        <f t="shared" si="3"/>
        <v>0</v>
      </c>
    </row>
    <row r="24" spans="1:18">
      <c r="A24" s="98"/>
      <c r="B24" s="18" t="s">
        <v>55</v>
      </c>
      <c r="C24" s="19"/>
      <c r="D24" s="19"/>
      <c r="E24" s="23">
        <v>1523143</v>
      </c>
      <c r="F24" s="24">
        <v>36388</v>
      </c>
      <c r="G24" s="10"/>
      <c r="H24" s="10"/>
      <c r="I24" s="10"/>
      <c r="J24" s="10"/>
      <c r="K24" s="13">
        <f t="shared" si="1"/>
        <v>36388</v>
      </c>
      <c r="L24" s="10"/>
      <c r="M24" s="10"/>
      <c r="N24" s="10">
        <v>24576</v>
      </c>
      <c r="O24" s="10"/>
      <c r="P24" s="10">
        <v>1181155</v>
      </c>
      <c r="Q24" s="13">
        <f t="shared" si="2"/>
        <v>1205731</v>
      </c>
      <c r="R24" s="22">
        <f t="shared" si="3"/>
        <v>353800</v>
      </c>
    </row>
    <row r="25" spans="1:18" ht="19.5" thickBot="1">
      <c r="A25" s="99"/>
      <c r="B25" s="100" t="s">
        <v>56</v>
      </c>
      <c r="C25" s="101"/>
      <c r="D25" s="102"/>
      <c r="E25" s="32">
        <f t="shared" ref="E25:J25" si="5">IFERROR(SUM(E8,E18,E24),"")</f>
        <v>1906371</v>
      </c>
      <c r="F25" s="33">
        <f t="shared" si="5"/>
        <v>157121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  <c r="K25" s="34">
        <f t="shared" si="1"/>
        <v>157121</v>
      </c>
      <c r="L25" s="34">
        <f>IFERROR(SUM(L8,L18,L24),"")</f>
        <v>0</v>
      </c>
      <c r="M25" s="34">
        <f>IFERROR(SUM(M8,M18,M24),"")</f>
        <v>0</v>
      </c>
      <c r="N25" s="34">
        <f>IFERROR(SUM(N8,N18,N24),"")</f>
        <v>24576</v>
      </c>
      <c r="O25" s="34">
        <f>IFERROR(SUM(O8,O18,O24),"")</f>
        <v>0</v>
      </c>
      <c r="P25" s="34">
        <f>IFERROR(SUM(P8,P18,P24),"")</f>
        <v>1343502</v>
      </c>
      <c r="Q25" s="34">
        <f t="shared" si="2"/>
        <v>1368078</v>
      </c>
      <c r="R25" s="35">
        <f t="shared" si="3"/>
        <v>695414</v>
      </c>
    </row>
    <row r="26" spans="1:18" ht="19.5" customHeight="1" thickTop="1">
      <c r="A26" s="103" t="s">
        <v>57</v>
      </c>
      <c r="B26" s="30" t="s">
        <v>58</v>
      </c>
      <c r="C26" s="31"/>
      <c r="D26" s="31"/>
      <c r="E26" s="36">
        <v>0</v>
      </c>
      <c r="F26" s="37"/>
      <c r="G26" s="38"/>
      <c r="H26" s="38"/>
      <c r="I26" s="38"/>
      <c r="J26" s="38"/>
      <c r="K26" s="39">
        <f t="shared" si="1"/>
        <v>0</v>
      </c>
      <c r="L26" s="38"/>
      <c r="M26" s="38"/>
      <c r="N26" s="38"/>
      <c r="O26" s="38"/>
      <c r="P26" s="38"/>
      <c r="Q26" s="39">
        <f t="shared" si="2"/>
        <v>0</v>
      </c>
      <c r="R26" s="22">
        <f t="shared" si="3"/>
        <v>0</v>
      </c>
    </row>
    <row r="27" spans="1:18">
      <c r="A27" s="103"/>
      <c r="B27" s="18" t="s">
        <v>54</v>
      </c>
      <c r="C27" s="19"/>
      <c r="D27" s="19"/>
      <c r="E27" s="23">
        <v>0</v>
      </c>
      <c r="F27" s="24"/>
      <c r="G27" s="10"/>
      <c r="H27" s="10">
        <v>530</v>
      </c>
      <c r="I27" s="10"/>
      <c r="J27" s="10"/>
      <c r="K27" s="13">
        <f t="shared" si="1"/>
        <v>530</v>
      </c>
      <c r="L27" s="10"/>
      <c r="M27" s="10"/>
      <c r="N27" s="10"/>
      <c r="O27" s="10"/>
      <c r="P27" s="10"/>
      <c r="Q27" s="13">
        <f t="shared" si="2"/>
        <v>0</v>
      </c>
      <c r="R27" s="22">
        <f t="shared" si="3"/>
        <v>530</v>
      </c>
    </row>
    <row r="28" spans="1:18" ht="19.5" thickBot="1">
      <c r="A28" s="103"/>
      <c r="B28" s="100" t="s">
        <v>67</v>
      </c>
      <c r="C28" s="101"/>
      <c r="D28" s="102"/>
      <c r="E28" s="32">
        <f t="shared" ref="E28:J28" si="6">IFERROR(SUM(E26,E27),"")</f>
        <v>0</v>
      </c>
      <c r="F28" s="33">
        <f t="shared" si="6"/>
        <v>0</v>
      </c>
      <c r="G28" s="34">
        <f t="shared" si="6"/>
        <v>0</v>
      </c>
      <c r="H28" s="34">
        <f t="shared" si="6"/>
        <v>530</v>
      </c>
      <c r="I28" s="34">
        <f t="shared" si="6"/>
        <v>0</v>
      </c>
      <c r="J28" s="34">
        <f t="shared" si="6"/>
        <v>0</v>
      </c>
      <c r="K28" s="34">
        <f t="shared" si="1"/>
        <v>530</v>
      </c>
      <c r="L28" s="34">
        <f>IFERROR(SUM(L26,L27),"")</f>
        <v>0</v>
      </c>
      <c r="M28" s="34">
        <f>IFERROR(SUM(M26,M27),"")</f>
        <v>0</v>
      </c>
      <c r="N28" s="34">
        <f>IFERROR(SUM(N26,N27),"")</f>
        <v>0</v>
      </c>
      <c r="O28" s="34">
        <f>IFERROR(SUM(O26,O27),"")</f>
        <v>0</v>
      </c>
      <c r="P28" s="34">
        <f>IFERROR(SUM(P26,P27),"")</f>
        <v>0</v>
      </c>
      <c r="Q28" s="34">
        <f t="shared" si="2"/>
        <v>0</v>
      </c>
      <c r="R28" s="40">
        <f t="shared" si="3"/>
        <v>530</v>
      </c>
    </row>
    <row r="29" spans="1:18" ht="20.25" thickTop="1" thickBot="1">
      <c r="A29" s="104" t="s">
        <v>59</v>
      </c>
      <c r="B29" s="105"/>
      <c r="C29" s="105"/>
      <c r="D29" s="106"/>
      <c r="E29" s="36">
        <v>0</v>
      </c>
      <c r="F29" s="37"/>
      <c r="G29" s="38"/>
      <c r="H29" s="38"/>
      <c r="I29" s="38"/>
      <c r="J29" s="38"/>
      <c r="K29" s="39">
        <f t="shared" si="1"/>
        <v>0</v>
      </c>
      <c r="L29" s="38"/>
      <c r="M29" s="38"/>
      <c r="N29" s="38"/>
      <c r="O29" s="38"/>
      <c r="P29" s="38"/>
      <c r="Q29" s="39">
        <f t="shared" si="2"/>
        <v>0</v>
      </c>
      <c r="R29" s="41">
        <f t="shared" si="3"/>
        <v>0</v>
      </c>
    </row>
    <row r="30" spans="1:18" ht="20.25" thickTop="1" thickBot="1">
      <c r="A30" s="84" t="s">
        <v>37</v>
      </c>
      <c r="B30" s="68"/>
      <c r="C30" s="68"/>
      <c r="D30" s="85"/>
      <c r="E30" s="25">
        <f>IFERROR(SUM(E25,E28,E29),"")</f>
        <v>1906371</v>
      </c>
      <c r="F30" s="26">
        <f>IFERROR(SUM(F25,F28,E29),"")</f>
        <v>157121</v>
      </c>
      <c r="G30" s="27">
        <f t="shared" ref="G30:Q30" si="7">IFERROR(SUM(G25,G28,E29),"")</f>
        <v>0</v>
      </c>
      <c r="H30" s="27">
        <f t="shared" si="7"/>
        <v>530</v>
      </c>
      <c r="I30" s="27">
        <f t="shared" si="7"/>
        <v>0</v>
      </c>
      <c r="J30" s="27">
        <f t="shared" si="7"/>
        <v>0</v>
      </c>
      <c r="K30" s="27">
        <f t="shared" si="7"/>
        <v>157651</v>
      </c>
      <c r="L30" s="27">
        <f t="shared" si="7"/>
        <v>0</v>
      </c>
      <c r="M30" s="27">
        <f t="shared" si="7"/>
        <v>0</v>
      </c>
      <c r="N30" s="27">
        <f t="shared" si="7"/>
        <v>24576</v>
      </c>
      <c r="O30" s="27">
        <f t="shared" si="7"/>
        <v>0</v>
      </c>
      <c r="P30" s="27">
        <f t="shared" si="7"/>
        <v>1343502</v>
      </c>
      <c r="Q30" s="27">
        <f t="shared" si="7"/>
        <v>1368078</v>
      </c>
      <c r="R30" s="28">
        <f t="shared" si="3"/>
        <v>695944</v>
      </c>
    </row>
  </sheetData>
  <mergeCells count="14">
    <mergeCell ref="A30:D30"/>
    <mergeCell ref="A1:R1"/>
    <mergeCell ref="A2:R2"/>
    <mergeCell ref="A6:A7"/>
    <mergeCell ref="B6:D7"/>
    <mergeCell ref="E6:E7"/>
    <mergeCell ref="F6:K6"/>
    <mergeCell ref="L6:Q6"/>
    <mergeCell ref="R6:R7"/>
    <mergeCell ref="A8:A25"/>
    <mergeCell ref="B25:D25"/>
    <mergeCell ref="A26:A28"/>
    <mergeCell ref="B28:D28"/>
    <mergeCell ref="A29:D29"/>
  </mergeCells>
  <phoneticPr fontId="3"/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F10" sqref="F10"/>
    </sheetView>
  </sheetViews>
  <sheetFormatPr defaultRowHeight="18.75"/>
  <cols>
    <col min="1" max="1" width="20.75" customWidth="1"/>
    <col min="2" max="9" width="11.375" customWidth="1"/>
  </cols>
  <sheetData>
    <row r="1" spans="1:9" ht="25.5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</row>
    <row r="2" spans="1:9" ht="12.7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>
      <c r="A3" s="3" t="str">
        <f>現金預金明細書!A3</f>
        <v>決算対象年度：平成28年度</v>
      </c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ht="26.25" customHeight="1" thickBot="1">
      <c r="A5" s="4"/>
      <c r="B5" s="3"/>
      <c r="C5" s="3"/>
      <c r="D5" s="3"/>
      <c r="E5" s="3"/>
      <c r="F5" s="3"/>
      <c r="G5" s="3"/>
      <c r="H5" s="3"/>
      <c r="I5" s="5" t="str">
        <f>現金預金明細書!E5</f>
        <v>（単位：千円）</v>
      </c>
    </row>
    <row r="6" spans="1:9" ht="35.25" customHeight="1">
      <c r="A6" s="69" t="s">
        <v>16</v>
      </c>
      <c r="B6" s="76" t="s">
        <v>18</v>
      </c>
      <c r="C6" s="78" t="s">
        <v>69</v>
      </c>
      <c r="D6" s="79"/>
      <c r="E6" s="79"/>
      <c r="F6" s="80" t="s">
        <v>70</v>
      </c>
      <c r="G6" s="79"/>
      <c r="H6" s="81"/>
      <c r="I6" s="82" t="s">
        <v>21</v>
      </c>
    </row>
    <row r="7" spans="1:9" ht="35.25" customHeight="1">
      <c r="A7" s="70"/>
      <c r="B7" s="77"/>
      <c r="C7" s="16" t="s">
        <v>71</v>
      </c>
      <c r="D7" s="17" t="s">
        <v>72</v>
      </c>
      <c r="E7" s="17" t="s">
        <v>73</v>
      </c>
      <c r="F7" s="17" t="s">
        <v>74</v>
      </c>
      <c r="G7" s="17" t="s">
        <v>72</v>
      </c>
      <c r="H7" s="17" t="s">
        <v>73</v>
      </c>
      <c r="I7" s="83"/>
    </row>
    <row r="8" spans="1:9" ht="35.25" customHeight="1">
      <c r="A8" s="45" t="s">
        <v>75</v>
      </c>
      <c r="B8" s="23">
        <v>96960</v>
      </c>
      <c r="C8" s="24">
        <v>38800</v>
      </c>
      <c r="D8" s="10"/>
      <c r="E8" s="13">
        <f>IFERROR(SUM(C8,D8),"")</f>
        <v>38800</v>
      </c>
      <c r="F8" s="10"/>
      <c r="G8" s="10">
        <v>22333</v>
      </c>
      <c r="H8" s="13">
        <f>IFERROR(SUM(F8:G8),"")</f>
        <v>22333</v>
      </c>
      <c r="I8" s="22">
        <f>IFERROR(B8+E8-H8,"")</f>
        <v>113427</v>
      </c>
    </row>
    <row r="9" spans="1:9" ht="35.25" customHeight="1" thickBot="1">
      <c r="A9" s="46" t="s">
        <v>76</v>
      </c>
      <c r="B9" s="23">
        <v>18453</v>
      </c>
      <c r="C9" s="24"/>
      <c r="D9" s="10">
        <v>22333</v>
      </c>
      <c r="E9" s="13">
        <f>IFERROR(SUM(C9,D9),"")</f>
        <v>22333</v>
      </c>
      <c r="F9" s="10">
        <v>18453</v>
      </c>
      <c r="G9" s="10"/>
      <c r="H9" s="13">
        <f>IFERROR(SUM(F9:G9),"")</f>
        <v>18453</v>
      </c>
      <c r="I9" s="47">
        <f>IFERROR(B9+E9-H9,"")</f>
        <v>22333</v>
      </c>
    </row>
    <row r="10" spans="1:9" ht="35.25" customHeight="1" thickTop="1" thickBot="1">
      <c r="A10" s="48" t="s">
        <v>37</v>
      </c>
      <c r="B10" s="25">
        <f t="shared" ref="B10:I10" si="0">IFERROR(SUM(B8:B9),"")</f>
        <v>115413</v>
      </c>
      <c r="C10" s="49">
        <f t="shared" si="0"/>
        <v>38800</v>
      </c>
      <c r="D10" s="27">
        <f t="shared" si="0"/>
        <v>22333</v>
      </c>
      <c r="E10" s="27">
        <f t="shared" si="0"/>
        <v>61133</v>
      </c>
      <c r="F10" s="27">
        <f t="shared" si="0"/>
        <v>18453</v>
      </c>
      <c r="G10" s="27">
        <f t="shared" si="0"/>
        <v>22333</v>
      </c>
      <c r="H10" s="27">
        <f t="shared" si="0"/>
        <v>40786</v>
      </c>
      <c r="I10" s="28">
        <f t="shared" si="0"/>
        <v>135760</v>
      </c>
    </row>
  </sheetData>
  <mergeCells count="7">
    <mergeCell ref="A1:I1"/>
    <mergeCell ref="A2:I2"/>
    <mergeCell ref="A6:A7"/>
    <mergeCell ref="B6:B7"/>
    <mergeCell ref="C6:E6"/>
    <mergeCell ref="F6:H6"/>
    <mergeCell ref="I6:I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C10" sqref="C10"/>
    </sheetView>
  </sheetViews>
  <sheetFormatPr defaultRowHeight="18.75"/>
  <cols>
    <col min="1" max="1" width="16.5" customWidth="1"/>
    <col min="2" max="10" width="12" customWidth="1"/>
  </cols>
  <sheetData>
    <row r="1" spans="1:10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>
      <c r="A3" s="3" t="str">
        <f>現金預金明細書!A3</f>
        <v>決算対象年度：平成28年度</v>
      </c>
      <c r="B3" s="3"/>
      <c r="C3" s="3"/>
      <c r="D3" s="3"/>
      <c r="E3" s="3"/>
      <c r="F3" s="3"/>
      <c r="G3" s="3"/>
      <c r="H3" s="3"/>
      <c r="I3" s="3"/>
      <c r="J3" s="3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9.5" thickBot="1">
      <c r="A5" s="4"/>
      <c r="B5" s="3"/>
      <c r="C5" s="3"/>
      <c r="D5" s="3"/>
      <c r="E5" s="3"/>
      <c r="F5" s="3"/>
      <c r="G5" s="3"/>
      <c r="H5" s="3"/>
      <c r="I5" s="5"/>
      <c r="J5" s="5" t="str">
        <f>現金預金明細書!E5</f>
        <v>（単位：千円）</v>
      </c>
    </row>
    <row r="6" spans="1:10" ht="21.75" customHeight="1">
      <c r="A6" s="69" t="s">
        <v>78</v>
      </c>
      <c r="B6" s="76" t="s">
        <v>18</v>
      </c>
      <c r="C6" s="78" t="s">
        <v>69</v>
      </c>
      <c r="D6" s="79"/>
      <c r="E6" s="79"/>
      <c r="F6" s="80" t="s">
        <v>70</v>
      </c>
      <c r="G6" s="79"/>
      <c r="H6" s="81"/>
      <c r="I6" s="107" t="s">
        <v>21</v>
      </c>
      <c r="J6" s="108" t="s">
        <v>79</v>
      </c>
    </row>
    <row r="7" spans="1:10" ht="21.75" customHeight="1">
      <c r="A7" s="70"/>
      <c r="B7" s="77"/>
      <c r="C7" s="16" t="s">
        <v>80</v>
      </c>
      <c r="D7" s="17" t="s">
        <v>81</v>
      </c>
      <c r="E7" s="17" t="s">
        <v>73</v>
      </c>
      <c r="F7" s="17" t="s">
        <v>82</v>
      </c>
      <c r="G7" s="17" t="s">
        <v>81</v>
      </c>
      <c r="H7" s="17" t="s">
        <v>73</v>
      </c>
      <c r="I7" s="59"/>
      <c r="J7" s="109"/>
    </row>
    <row r="8" spans="1:10" ht="21.75" customHeight="1">
      <c r="A8" s="45" t="s">
        <v>83</v>
      </c>
      <c r="B8" s="23">
        <v>0</v>
      </c>
      <c r="C8" s="24"/>
      <c r="D8" s="10"/>
      <c r="E8" s="13">
        <f>IFERROR(SUM(C8,D8),"")</f>
        <v>0</v>
      </c>
      <c r="F8" s="10"/>
      <c r="G8" s="10"/>
      <c r="H8" s="13">
        <f>IFERROR(SUM(F8:G8),"")</f>
        <v>0</v>
      </c>
      <c r="I8" s="39">
        <f>IFERROR(B8+E8-H8,"")</f>
        <v>0</v>
      </c>
      <c r="J8" s="50">
        <f t="shared" ref="J8:J13" si="0">IFERROR(I8-B8,"")</f>
        <v>0</v>
      </c>
    </row>
    <row r="9" spans="1:10" ht="21.75" customHeight="1">
      <c r="A9" s="45" t="s">
        <v>84</v>
      </c>
      <c r="B9" s="23">
        <v>0</v>
      </c>
      <c r="C9" s="24"/>
      <c r="D9" s="10"/>
      <c r="E9" s="13">
        <f>IFERROR(SUM(C9,D9),"")</f>
        <v>0</v>
      </c>
      <c r="F9" s="10"/>
      <c r="G9" s="10"/>
      <c r="H9" s="13">
        <f>IFERROR(SUM(F9:G9),"")</f>
        <v>0</v>
      </c>
      <c r="I9" s="51">
        <f>IFERROR(B9+E9-H9,"")</f>
        <v>0</v>
      </c>
      <c r="J9" s="50">
        <f t="shared" si="0"/>
        <v>0</v>
      </c>
    </row>
    <row r="10" spans="1:10" ht="21.75" customHeight="1">
      <c r="A10" s="45" t="s">
        <v>85</v>
      </c>
      <c r="B10" s="23">
        <v>582035</v>
      </c>
      <c r="C10" s="24">
        <v>579340</v>
      </c>
      <c r="D10" s="10"/>
      <c r="E10" s="13">
        <f>IFERROR(SUM(C10,D10),"")</f>
        <v>579340</v>
      </c>
      <c r="F10" s="10">
        <v>582035</v>
      </c>
      <c r="G10" s="10"/>
      <c r="H10" s="13">
        <f>IFERROR(SUM(F10:G10),"")</f>
        <v>582035</v>
      </c>
      <c r="I10" s="51">
        <f>IFERROR(B10+E10-H10,"")</f>
        <v>579340</v>
      </c>
      <c r="J10" s="50">
        <f t="shared" si="0"/>
        <v>-2695</v>
      </c>
    </row>
    <row r="11" spans="1:10" ht="21.75" customHeight="1">
      <c r="A11" s="45" t="s">
        <v>86</v>
      </c>
      <c r="B11" s="23">
        <v>0</v>
      </c>
      <c r="C11" s="24"/>
      <c r="D11" s="10"/>
      <c r="E11" s="13">
        <f>IFERROR(SUM(C11,D11),"")</f>
        <v>0</v>
      </c>
      <c r="F11" s="10"/>
      <c r="G11" s="10"/>
      <c r="H11" s="13">
        <f>IFERROR(SUM(F11:G11),"")</f>
        <v>0</v>
      </c>
      <c r="I11" s="51">
        <f>IFERROR(B11+E11-H11,"")</f>
        <v>0</v>
      </c>
      <c r="J11" s="50">
        <f t="shared" si="0"/>
        <v>0</v>
      </c>
    </row>
    <row r="12" spans="1:10" ht="21.75" customHeight="1" thickBot="1">
      <c r="A12" s="46" t="s">
        <v>87</v>
      </c>
      <c r="B12" s="23">
        <v>37211</v>
      </c>
      <c r="C12" s="24">
        <v>33357</v>
      </c>
      <c r="D12" s="10"/>
      <c r="E12" s="13">
        <f>IFERROR(SUM(C12,D12),"")</f>
        <v>33357</v>
      </c>
      <c r="F12" s="10">
        <v>37211</v>
      </c>
      <c r="G12" s="10"/>
      <c r="H12" s="13">
        <f>IFERROR(SUM(F12:G12),"")</f>
        <v>37211</v>
      </c>
      <c r="I12" s="34">
        <f>IFERROR(B12+E12-H12,"")</f>
        <v>33357</v>
      </c>
      <c r="J12" s="52">
        <f t="shared" si="0"/>
        <v>-3854</v>
      </c>
    </row>
    <row r="13" spans="1:10" ht="21.75" customHeight="1" thickTop="1" thickBot="1">
      <c r="A13" s="48" t="s">
        <v>37</v>
      </c>
      <c r="B13" s="25">
        <f t="shared" ref="B13:I13" si="1">IFERROR(SUM(B8:B12),"")</f>
        <v>619246</v>
      </c>
      <c r="C13" s="49">
        <f t="shared" si="1"/>
        <v>612697</v>
      </c>
      <c r="D13" s="27">
        <f t="shared" si="1"/>
        <v>0</v>
      </c>
      <c r="E13" s="27">
        <f t="shared" si="1"/>
        <v>612697</v>
      </c>
      <c r="F13" s="27">
        <f t="shared" si="1"/>
        <v>619246</v>
      </c>
      <c r="G13" s="27">
        <f t="shared" si="1"/>
        <v>0</v>
      </c>
      <c r="H13" s="27">
        <f t="shared" si="1"/>
        <v>619246</v>
      </c>
      <c r="I13" s="27">
        <f t="shared" si="1"/>
        <v>612697</v>
      </c>
      <c r="J13" s="28">
        <f t="shared" si="0"/>
        <v>-6549</v>
      </c>
    </row>
  </sheetData>
  <mergeCells count="8">
    <mergeCell ref="A1:J1"/>
    <mergeCell ref="A2:J2"/>
    <mergeCell ref="A6:A7"/>
    <mergeCell ref="B6:B7"/>
    <mergeCell ref="C6:E6"/>
    <mergeCell ref="F6:H6"/>
    <mergeCell ref="I6:I7"/>
    <mergeCell ref="J6:J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現金預金明細書</vt:lpstr>
      <vt:lpstr>投資その他の資産明細表</vt:lpstr>
      <vt:lpstr>有形・無形固定資産等明細表</vt:lpstr>
      <vt:lpstr>地方債明細表</vt:lpstr>
      <vt:lpstr>引当金明細表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hhon-06</dc:creator>
  <cp:lastModifiedBy> </cp:lastModifiedBy>
  <cp:lastPrinted>2018-02-22T10:48:12Z</cp:lastPrinted>
  <dcterms:created xsi:type="dcterms:W3CDTF">2018-02-22T09:56:01Z</dcterms:created>
  <dcterms:modified xsi:type="dcterms:W3CDTF">2018-03-15T08:59:02Z</dcterms:modified>
</cp:coreProperties>
</file>